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JURIDICA\PROCEDIMIENTOS\GESTION DE OPORTUNIDADES (LICITACIONES, CONCENIOS Y COOPERACION)\"/>
    </mc:Choice>
  </mc:AlternateContent>
  <xr:revisionPtr revIDLastSave="0" documentId="13_ncr:1_{E6EDE5CA-5CC2-496B-9E85-64851A0D0F3A}" xr6:coauthVersionLast="47" xr6:coauthVersionMax="47" xr10:uidLastSave="{00000000-0000-0000-0000-000000000000}"/>
  <workbookProtection workbookAlgorithmName="SHA-512" workbookHashValue="IEC9ihKna0hXdCIZUBBowbHtHXF040XjJXt10f+RIExrHCG1CeVxMPqrXkXQWqrPMFl60QJ9gMha0UC6GlV+PA==" workbookSaltValue="bepDjDN+lwnbXMI4OQfmxQ==" workbookSpinCount="100000" lockStructure="1"/>
  <bookViews>
    <workbookView xWindow="-120" yWindow="-120" windowWidth="29040" windowHeight="15720" activeTab="3" xr2:uid="{00000000-000D-0000-FFFF-FFFF00000000}"/>
  </bookViews>
  <sheets>
    <sheet name="SET-G. Oportunidades" sheetId="1" r:id="rId1"/>
    <sheet name="01" sheetId="55" r:id="rId2"/>
    <sheet name="02" sheetId="56" r:id="rId3"/>
    <sheet name="03" sheetId="60" r:id="rId4"/>
  </sheets>
  <definedNames>
    <definedName name="_xlnm.Print_Titles" localSheetId="0">'SET-G. Oportunidades'!$2:$4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60" l="1"/>
  <c r="O13" i="60"/>
  <c r="O14" i="56"/>
  <c r="C14" i="56" s="1"/>
  <c r="O13" i="56"/>
  <c r="C13" i="56" s="1"/>
  <c r="O14" i="55"/>
  <c r="C14" i="55" s="1"/>
  <c r="O13" i="55"/>
  <c r="C13" i="55" s="1"/>
  <c r="C13" i="60" l="1"/>
  <c r="G13" i="60"/>
  <c r="K13" i="60"/>
  <c r="D13" i="60"/>
  <c r="H13" i="60"/>
  <c r="L13" i="60"/>
  <c r="E13" i="60"/>
  <c r="I13" i="60"/>
  <c r="M13" i="60"/>
  <c r="F13" i="60"/>
  <c r="J13" i="60"/>
  <c r="N13" i="60"/>
  <c r="C14" i="60"/>
  <c r="G14" i="60"/>
  <c r="K14" i="60"/>
  <c r="D14" i="60"/>
  <c r="H14" i="60"/>
  <c r="L14" i="60"/>
  <c r="E14" i="60"/>
  <c r="I14" i="60"/>
  <c r="M14" i="60"/>
  <c r="F14" i="60"/>
  <c r="J14" i="60"/>
  <c r="N14" i="60"/>
  <c r="O17" i="60"/>
  <c r="O18" i="60"/>
  <c r="O19" i="60"/>
  <c r="D15" i="60"/>
  <c r="E15" i="60"/>
  <c r="F15" i="60"/>
  <c r="G15" i="60"/>
  <c r="H15" i="60"/>
  <c r="I15" i="60"/>
  <c r="J15" i="60"/>
  <c r="K15" i="60"/>
  <c r="L15" i="60"/>
  <c r="M15" i="60"/>
  <c r="N15" i="60"/>
  <c r="C15" i="60"/>
  <c r="O17" i="56"/>
  <c r="O15" i="56" s="1"/>
  <c r="O16" i="56"/>
  <c r="N15" i="56"/>
  <c r="M15" i="56"/>
  <c r="L15" i="56"/>
  <c r="K15" i="56"/>
  <c r="J15" i="56"/>
  <c r="I15" i="56"/>
  <c r="H15" i="56"/>
  <c r="G15" i="56"/>
  <c r="F15" i="56"/>
  <c r="E15" i="56"/>
  <c r="D15" i="56"/>
  <c r="C15" i="56"/>
  <c r="F3" i="60"/>
  <c r="F3" i="56"/>
  <c r="F3" i="55"/>
  <c r="O17" i="55" l="1"/>
  <c r="O16" i="55"/>
  <c r="F1" i="60"/>
  <c r="F1" i="56"/>
  <c r="F1" i="55"/>
  <c r="O16" i="60"/>
  <c r="O15" i="60" s="1"/>
  <c r="L20" i="60"/>
  <c r="H20" i="60"/>
  <c r="D20" i="60"/>
  <c r="I7" i="60"/>
  <c r="F7" i="60"/>
  <c r="A7" i="60"/>
  <c r="G4" i="60"/>
  <c r="F2" i="60"/>
  <c r="X7" i="1"/>
  <c r="W7" i="1"/>
  <c r="V7" i="1"/>
  <c r="U7" i="1"/>
  <c r="T7" i="1"/>
  <c r="S7" i="1"/>
  <c r="R7" i="1"/>
  <c r="Q7" i="1"/>
  <c r="P7" i="1"/>
  <c r="O7" i="1"/>
  <c r="N7" i="1"/>
  <c r="M7" i="1"/>
  <c r="H7" i="60"/>
  <c r="L7" i="1" l="1"/>
  <c r="L20" i="56"/>
  <c r="H20" i="56"/>
  <c r="D20" i="56"/>
  <c r="I7" i="56"/>
  <c r="F7" i="56"/>
  <c r="A7" i="56"/>
  <c r="G4" i="56"/>
  <c r="F2" i="56"/>
  <c r="V6" i="1"/>
  <c r="L6" i="1"/>
  <c r="X6" i="1"/>
  <c r="W6" i="1"/>
  <c r="U6" i="1"/>
  <c r="T6" i="1"/>
  <c r="S6" i="1"/>
  <c r="R6" i="1"/>
  <c r="Q6" i="1"/>
  <c r="P6" i="1"/>
  <c r="O6" i="1"/>
  <c r="N6" i="1"/>
  <c r="M6" i="1"/>
  <c r="N14" i="56"/>
  <c r="M14" i="56"/>
  <c r="L14" i="56"/>
  <c r="K14" i="56"/>
  <c r="J14" i="56"/>
  <c r="I14" i="56"/>
  <c r="H14" i="56"/>
  <c r="G14" i="56"/>
  <c r="F14" i="56"/>
  <c r="E14" i="56"/>
  <c r="D14" i="56"/>
  <c r="N13" i="56"/>
  <c r="M13" i="56"/>
  <c r="L13" i="56"/>
  <c r="K13" i="56"/>
  <c r="J13" i="56"/>
  <c r="I13" i="56"/>
  <c r="H13" i="56"/>
  <c r="G13" i="56"/>
  <c r="F13" i="56"/>
  <c r="E13" i="56"/>
  <c r="D13" i="56"/>
  <c r="H7" i="56"/>
  <c r="L20" i="55"/>
  <c r="H20" i="55"/>
  <c r="D20" i="55"/>
  <c r="I7" i="55"/>
  <c r="F7" i="55"/>
  <c r="A7" i="55"/>
  <c r="G4" i="55"/>
  <c r="F2" i="55"/>
  <c r="O15" i="55"/>
  <c r="L5" i="1" s="1"/>
  <c r="N15" i="55"/>
  <c r="X5" i="1" s="1"/>
  <c r="M15" i="55"/>
  <c r="W5" i="1" s="1"/>
  <c r="L15" i="55"/>
  <c r="V5" i="1" s="1"/>
  <c r="K15" i="55"/>
  <c r="U5" i="1" s="1"/>
  <c r="J15" i="55"/>
  <c r="T5" i="1" s="1"/>
  <c r="I15" i="55"/>
  <c r="S5" i="1" s="1"/>
  <c r="H15" i="55"/>
  <c r="R5" i="1" s="1"/>
  <c r="G15" i="55"/>
  <c r="Q5" i="1" s="1"/>
  <c r="F15" i="55"/>
  <c r="P5" i="1" s="1"/>
  <c r="E15" i="55"/>
  <c r="O5" i="1" s="1"/>
  <c r="D15" i="55"/>
  <c r="N5" i="1" s="1"/>
  <c r="C15" i="55"/>
  <c r="M5" i="1" s="1"/>
  <c r="N14" i="55"/>
  <c r="M14" i="55"/>
  <c r="L14" i="55"/>
  <c r="K14" i="55"/>
  <c r="J14" i="55"/>
  <c r="I14" i="55"/>
  <c r="H14" i="55"/>
  <c r="G14" i="55"/>
  <c r="F14" i="55"/>
  <c r="E14" i="55"/>
  <c r="D14" i="55"/>
  <c r="N13" i="55"/>
  <c r="M13" i="55"/>
  <c r="L13" i="55"/>
  <c r="K13" i="55"/>
  <c r="J13" i="55"/>
  <c r="I13" i="55"/>
  <c r="H13" i="55"/>
  <c r="G13" i="55"/>
  <c r="F13" i="55"/>
  <c r="E13" i="55"/>
  <c r="D13" i="55"/>
  <c r="H7" i="5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<sst xmlns="http://schemas.openxmlformats.org/spreadsheetml/2006/main" count="271" uniqueCount="117">
  <si>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</si>
  <si>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</si>
  <si>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</si>
  <si>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</si>
  <si>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</si>
  <si>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</si>
  <si>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</si>
  <si>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</si>
  <si>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</si>
  <si>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</si>
  <si>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</si>
  <si>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</si>
  <si>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</si>
  <si>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</si>
  <si>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</si>
  <si>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</si>
  <si>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</si>
  <si>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</si>
  <si>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</si>
  <si>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</si>
  <si>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</si>
  <si>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</si>
  <si>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</si>
  <si>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</si>
  <si>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</si>
  <si>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</si>
  <si>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</si>
  <si>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</si>
  <si>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</si>
  <si>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</si>
  <si>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</si>
  <si>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</si>
  <si>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</si>
  <si>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</si>
  <si>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</si>
  <si>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</si>
  <si>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</si>
  <si>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</si>
  <si>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</si>
  <si>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</si>
  <si>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</si>
  <si>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>IN02</t>
  </si>
  <si>
    <t>IN03</t>
  </si>
  <si>
    <t xml:space="preserve">PROCESO: </t>
  </si>
  <si>
    <t>Anual</t>
  </si>
  <si>
    <t>Trimestral</t>
  </si>
  <si>
    <t>Acum.</t>
  </si>
  <si>
    <t>TIPO DE INDICADOR</t>
  </si>
  <si>
    <t>Eficacia</t>
  </si>
  <si>
    <t>Efectividad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</si>
  <si>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</si>
  <si>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</si>
  <si>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</si>
  <si>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</si>
  <si>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</si>
  <si>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Bimensual</t>
  </si>
  <si>
    <t>Cuatrimestral</t>
  </si>
  <si>
    <t>Semestral</t>
  </si>
  <si>
    <t>TIPO INDICADOR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</si>
  <si>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</si>
  <si>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</si>
  <si>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</si>
  <si>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</si>
  <si>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</si>
  <si>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</si>
  <si>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</si>
  <si>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</si>
  <si>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</si>
  <si>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</si>
  <si>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</si>
  <si>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</si>
  <si>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</si>
  <si>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</si>
  <si>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</si>
  <si>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</si>
  <si>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</si>
  <si>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</si>
  <si>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</si>
  <si>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</si>
  <si>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</si>
  <si>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</si>
  <si>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</si>
  <si>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</si>
  <si>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</si>
  <si>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</si>
  <si>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</si>
  <si>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AH-GO-</t>
  </si>
  <si>
    <t>Eficacia en la presentacion de proyectos</t>
  </si>
  <si>
    <t>Recursos gestionados</t>
  </si>
  <si>
    <t>Indice de valor ganado</t>
  </si>
  <si>
    <t>Sin</t>
  </si>
  <si>
    <t>&gt; 1</t>
  </si>
  <si>
    <t>Menor al 59%</t>
  </si>
  <si>
    <t>Entre 60% y 70%</t>
  </si>
  <si>
    <t>Entre 71% y 100%</t>
  </si>
  <si>
    <t>Monto de recursos gestionados / Monto de recursos presupuestados</t>
  </si>
  <si>
    <t>Número</t>
  </si>
  <si>
    <t>(Costos presupuestos - Costos reales)+(Tiempo real de ejecución -Tiempo presupuestado de ejecución)</t>
  </si>
  <si>
    <t>&lt; 1</t>
  </si>
  <si>
    <t>Número de proyectos aprobados</t>
  </si>
  <si>
    <t>Número de proyectos aprobados / Número de proyectos presentados * 100</t>
  </si>
  <si>
    <t>No. de proyectos presentados</t>
  </si>
  <si>
    <t>Monto de recursos gestionados</t>
  </si>
  <si>
    <t>Monto de recursos presupuestados</t>
  </si>
  <si>
    <t>Costos presupuestados</t>
  </si>
  <si>
    <t>Costos reales</t>
  </si>
  <si>
    <t>Tiempo real de ejecución</t>
  </si>
  <si>
    <t>Tiempo presupuestado de ejecución</t>
  </si>
  <si>
    <t>Igual a 1</t>
  </si>
  <si>
    <t>Medir el nivel de eficiencia en el cumplimiento de la elaboración de los proyectos con base en los proyectos presentados.</t>
  </si>
  <si>
    <t>Medir el nivel de eficiencia en el cumplimiento e inversion de los recursos gestionados a traves de convenios.</t>
  </si>
  <si>
    <t>Medir el nivel de eficiencia de los recursos y la ejcucion de los mismos en la planeacion de los proyecto, interventorias a traves de convenios.</t>
  </si>
  <si>
    <t>RESULTADOS DE LA VIGENCIA</t>
  </si>
  <si>
    <t>RESULTADOS VIGENCIA 2025</t>
  </si>
  <si>
    <t>META 2025</t>
  </si>
  <si>
    <t>VIGENCIA 2025</t>
  </si>
  <si>
    <t>META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</si>
</sst>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b/>
      <sz val="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5" fillId="0" borderId="0" xfId="0" applyFont="1"/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10" fillId="2" borderId="15" xfId="1" applyFont="1" applyFill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9" fontId="8" fillId="0" borderId="0" xfId="1" applyNumberFormat="1" applyFont="1" applyAlignment="1">
      <alignment horizontal="center" vertical="center"/>
    </xf>
    <xf numFmtId="9" fontId="10" fillId="0" borderId="1" xfId="1" applyNumberFormat="1" applyFont="1" applyBorder="1" applyAlignment="1">
      <alignment vertical="center"/>
    </xf>
    <xf numFmtId="164" fontId="8" fillId="7" borderId="1" xfId="1" applyNumberFormat="1" applyFont="1" applyFill="1" applyBorder="1" applyAlignment="1">
      <alignment horizontal="right" vertical="center"/>
    </xf>
    <xf numFmtId="164" fontId="8" fillId="7" borderId="15" xfId="1" applyNumberFormat="1" applyFont="1" applyFill="1" applyBorder="1" applyAlignment="1">
      <alignment horizontal="right" vertical="center"/>
    </xf>
    <xf numFmtId="9" fontId="9" fillId="7" borderId="12" xfId="1" applyNumberFormat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8" fillId="7" borderId="15" xfId="1" applyFont="1" applyFill="1" applyBorder="1" applyAlignment="1">
      <alignment vertical="center"/>
    </xf>
    <xf numFmtId="0" fontId="8" fillId="7" borderId="13" xfId="1" applyFont="1" applyFill="1" applyBorder="1" applyAlignment="1">
      <alignment vertical="center"/>
    </xf>
    <xf numFmtId="0" fontId="14" fillId="7" borderId="29" xfId="1" applyFont="1" applyFill="1" applyBorder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7" borderId="12" xfId="1" applyFont="1" applyFill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textRotation="90" wrapText="1"/>
    </xf>
    <xf numFmtId="164" fontId="15" fillId="0" borderId="35" xfId="0" applyNumberFormat="1" applyFont="1" applyBorder="1" applyAlignment="1">
      <alignment horizontal="center" vertical="center" textRotation="90" wrapText="1"/>
    </xf>
    <xf numFmtId="0" fontId="15" fillId="8" borderId="35" xfId="0" applyFont="1" applyFill="1" applyBorder="1" applyAlignment="1">
      <alignment horizontal="center" vertical="center" textRotation="90" wrapText="1"/>
    </xf>
    <xf numFmtId="0" fontId="19" fillId="5" borderId="35" xfId="0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 wrapText="1"/>
    </xf>
    <xf numFmtId="0" fontId="19" fillId="3" borderId="35" xfId="0" applyFont="1" applyFill="1" applyBorder="1" applyAlignment="1">
      <alignment horizontal="center" vertical="center" wrapText="1"/>
    </xf>
    <xf numFmtId="165" fontId="8" fillId="0" borderId="1" xfId="1" applyNumberFormat="1" applyFont="1" applyBorder="1" applyAlignment="1">
      <alignment vertical="center"/>
    </xf>
    <xf numFmtId="165" fontId="8" fillId="7" borderId="15" xfId="1" applyNumberFormat="1" applyFont="1" applyFill="1" applyBorder="1" applyAlignment="1">
      <alignment vertical="center"/>
    </xf>
    <xf numFmtId="0" fontId="9" fillId="0" borderId="1" xfId="1" applyFont="1" applyBorder="1" applyAlignment="1">
      <alignment horizontal="justify" vertical="center" wrapText="1"/>
    </xf>
    <xf numFmtId="0" fontId="9" fillId="0" borderId="12" xfId="1" applyFont="1" applyBorder="1" applyAlignment="1">
      <alignment horizontal="justify" vertical="center" wrapText="1"/>
    </xf>
    <xf numFmtId="0" fontId="2" fillId="0" borderId="35" xfId="1" applyFont="1" applyBorder="1" applyAlignment="1">
      <alignment horizontal="justify" vertical="top" wrapText="1"/>
    </xf>
    <xf numFmtId="0" fontId="17" fillId="0" borderId="35" xfId="0" applyFont="1" applyBorder="1" applyAlignment="1">
      <alignment horizontal="justify" vertical="top" wrapText="1"/>
    </xf>
    <xf numFmtId="164" fontId="10" fillId="0" borderId="1" xfId="1" applyNumberFormat="1" applyFont="1" applyBorder="1" applyAlignment="1">
      <alignment vertical="center"/>
    </xf>
    <xf numFmtId="49" fontId="5" fillId="0" borderId="35" xfId="0" applyNumberFormat="1" applyFont="1" applyBorder="1" applyAlignment="1">
      <alignment horizontal="center" vertical="top"/>
    </xf>
    <xf numFmtId="0" fontId="16" fillId="0" borderId="35" xfId="0" applyFont="1" applyBorder="1" applyAlignment="1">
      <alignment vertical="top" wrapText="1"/>
    </xf>
    <xf numFmtId="0" fontId="21" fillId="0" borderId="0" xfId="0" applyFont="1"/>
    <xf numFmtId="0" fontId="22" fillId="0" borderId="0" xfId="0" applyFont="1"/>
    <xf numFmtId="0" fontId="2" fillId="0" borderId="35" xfId="0" applyFont="1" applyBorder="1" applyAlignment="1">
      <alignment horizontal="center" vertical="center" textRotation="90" wrapText="1"/>
    </xf>
    <xf numFmtId="9" fontId="3" fillId="0" borderId="35" xfId="1" applyNumberFormat="1" applyFont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right" vertical="center"/>
    </xf>
    <xf numFmtId="165" fontId="8" fillId="7" borderId="1" xfId="1" applyNumberFormat="1" applyFont="1" applyFill="1" applyBorder="1" applyAlignment="1">
      <alignment horizontal="right" vertical="center"/>
    </xf>
    <xf numFmtId="165" fontId="8" fillId="7" borderId="15" xfId="1" applyNumberFormat="1" applyFont="1" applyFill="1" applyBorder="1" applyAlignment="1">
      <alignment horizontal="right" vertical="center"/>
    </xf>
    <xf numFmtId="165" fontId="8" fillId="7" borderId="13" xfId="1" applyNumberFormat="1" applyFont="1" applyFill="1" applyBorder="1" applyAlignment="1">
      <alignment vertical="center"/>
    </xf>
    <xf numFmtId="165" fontId="8" fillId="0" borderId="12" xfId="1" applyNumberFormat="1" applyFont="1" applyBorder="1" applyAlignment="1">
      <alignment vertical="center"/>
    </xf>
    <xf numFmtId="165" fontId="15" fillId="0" borderId="35" xfId="0" applyNumberFormat="1" applyFont="1" applyBorder="1" applyAlignment="1">
      <alignment horizontal="center" vertical="center" textRotation="90" wrapText="1"/>
    </xf>
    <xf numFmtId="0" fontId="9" fillId="0" borderId="12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justify" vertical="top" wrapText="1"/>
    </xf>
    <xf numFmtId="0" fontId="10" fillId="2" borderId="1" xfId="1" applyFont="1" applyFill="1" applyBorder="1" applyAlignment="1">
      <alignment horizontal="center" vertical="center"/>
    </xf>
    <xf numFmtId="9" fontId="8" fillId="0" borderId="1" xfId="1" applyNumberFormat="1" applyFont="1" applyBorder="1" applyAlignment="1">
      <alignment vertical="center"/>
    </xf>
    <xf numFmtId="164" fontId="10" fillId="7" borderId="15" xfId="1" applyNumberFormat="1" applyFont="1" applyFill="1" applyBorder="1" applyAlignment="1">
      <alignment horizontal="center" vertical="center"/>
    </xf>
    <xf numFmtId="164" fontId="10" fillId="7" borderId="15" xfId="1" applyNumberFormat="1" applyFont="1" applyFill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9" fontId="10" fillId="7" borderId="15" xfId="1" applyNumberFormat="1" applyFont="1" applyFill="1" applyBorder="1" applyAlignment="1">
      <alignment horizontal="center" vertical="center"/>
    </xf>
    <xf numFmtId="9" fontId="10" fillId="7" borderId="15" xfId="1" applyNumberFormat="1" applyFont="1" applyFill="1" applyBorder="1" applyAlignment="1">
      <alignment vertical="center"/>
    </xf>
    <xf numFmtId="0" fontId="9" fillId="0" borderId="18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8" fillId="9" borderId="6" xfId="1" applyFont="1" applyFill="1" applyBorder="1" applyAlignment="1">
      <alignment horizontal="center" vertical="center"/>
    </xf>
    <xf numFmtId="0" fontId="8" fillId="7" borderId="11" xfId="1" applyFont="1" applyFill="1" applyBorder="1" applyAlignment="1">
      <alignment horizontal="left" vertical="center"/>
    </xf>
    <xf numFmtId="0" fontId="8" fillId="7" borderId="12" xfId="1" applyFont="1" applyFill="1" applyBorder="1" applyAlignment="1">
      <alignment horizontal="left" vertical="center"/>
    </xf>
    <xf numFmtId="2" fontId="10" fillId="7" borderId="30" xfId="1" applyNumberFormat="1" applyFont="1" applyFill="1" applyBorder="1" applyAlignment="1">
      <alignment horizontal="left" vertical="center"/>
    </xf>
    <xf numFmtId="2" fontId="10" fillId="7" borderId="31" xfId="1" applyNumberFormat="1" applyFont="1" applyFill="1" applyBorder="1" applyAlignment="1">
      <alignment horizontal="left" vertical="center"/>
    </xf>
    <xf numFmtId="0" fontId="8" fillId="7" borderId="18" xfId="1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left" vertical="center"/>
    </xf>
    <xf numFmtId="0" fontId="8" fillId="7" borderId="8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left" vertical="center"/>
    </xf>
    <xf numFmtId="0" fontId="8" fillId="7" borderId="10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horizontal="left" vertical="center"/>
    </xf>
    <xf numFmtId="0" fontId="10" fillId="7" borderId="15" xfId="1" applyFont="1" applyFill="1" applyBorder="1" applyAlignment="1">
      <alignment horizontal="left" vertical="center"/>
    </xf>
    <xf numFmtId="0" fontId="8" fillId="7" borderId="37" xfId="1" applyFont="1" applyFill="1" applyBorder="1" applyAlignment="1">
      <alignment horizontal="left" vertical="center"/>
    </xf>
    <xf numFmtId="0" fontId="8" fillId="7" borderId="38" xfId="1" applyFont="1" applyFill="1" applyBorder="1" applyAlignment="1">
      <alignment horizontal="left" vertical="center"/>
    </xf>
    <xf numFmtId="0" fontId="8" fillId="7" borderId="39" xfId="1" applyFont="1" applyFill="1" applyBorder="1" applyAlignment="1">
      <alignment horizontal="left" vertical="center"/>
    </xf>
    <xf numFmtId="0" fontId="10" fillId="7" borderId="16" xfId="1" applyFont="1" applyFill="1" applyBorder="1" applyAlignment="1">
      <alignment horizontal="center" vertical="center"/>
    </xf>
    <xf numFmtId="0" fontId="10" fillId="7" borderId="17" xfId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9" fontId="10" fillId="7" borderId="24" xfId="1" applyNumberFormat="1" applyFont="1" applyFill="1" applyBorder="1" applyAlignment="1">
      <alignment horizontal="center" vertical="center"/>
    </xf>
    <xf numFmtId="0" fontId="10" fillId="7" borderId="25" xfId="1" applyFont="1" applyFill="1" applyBorder="1" applyAlignment="1">
      <alignment horizontal="center" vertical="center"/>
    </xf>
    <xf numFmtId="0" fontId="10" fillId="7" borderId="26" xfId="1" applyFont="1" applyFill="1" applyBorder="1" applyAlignment="1">
      <alignment horizontal="center" vertical="center"/>
    </xf>
    <xf numFmtId="0" fontId="10" fillId="7" borderId="8" xfId="1" applyFont="1" applyFill="1" applyBorder="1" applyAlignment="1">
      <alignment horizontal="center" vertical="center" wrapText="1"/>
    </xf>
    <xf numFmtId="0" fontId="10" fillId="7" borderId="9" xfId="1" applyFont="1" applyFill="1" applyBorder="1" applyAlignment="1">
      <alignment horizontal="center" vertical="center" wrapText="1"/>
    </xf>
    <xf numFmtId="0" fontId="10" fillId="7" borderId="22" xfId="1" applyFont="1" applyFill="1" applyBorder="1" applyAlignment="1">
      <alignment horizontal="center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0" fillId="5" borderId="23" xfId="1" applyFont="1" applyFill="1" applyBorder="1" applyAlignment="1">
      <alignment horizontal="center" vertical="center"/>
    </xf>
    <xf numFmtId="0" fontId="10" fillId="4" borderId="23" xfId="1" applyFont="1" applyFill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textRotation="90" wrapText="1"/>
    </xf>
    <xf numFmtId="0" fontId="14" fillId="2" borderId="1" xfId="1" applyFont="1" applyFill="1" applyBorder="1" applyAlignment="1">
      <alignment horizontal="center" vertical="center" textRotation="90" wrapText="1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9" fillId="7" borderId="11" xfId="1" applyFont="1" applyFill="1" applyBorder="1" applyAlignment="1">
      <alignment horizontal="left" vertical="center" wrapText="1"/>
    </xf>
    <xf numFmtId="0" fontId="9" fillId="7" borderId="12" xfId="1" applyFont="1" applyFill="1" applyBorder="1" applyAlignment="1">
      <alignment horizontal="left" vertical="center" wrapText="1"/>
    </xf>
    <xf numFmtId="0" fontId="11" fillId="7" borderId="25" xfId="1" applyFont="1" applyFill="1" applyBorder="1" applyAlignment="1">
      <alignment horizontal="center" vertical="center"/>
    </xf>
    <xf numFmtId="0" fontId="11" fillId="7" borderId="26" xfId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0" fillId="6" borderId="18" xfId="1" applyFont="1" applyFill="1" applyBorder="1" applyAlignment="1">
      <alignment horizontal="left" vertical="center"/>
    </xf>
    <xf numFmtId="0" fontId="10" fillId="6" borderId="1" xfId="1" applyFont="1" applyFill="1" applyBorder="1" applyAlignment="1">
      <alignment horizontal="left" vertical="center"/>
    </xf>
    <xf numFmtId="0" fontId="10" fillId="7" borderId="18" xfId="1" applyFont="1" applyFill="1" applyBorder="1" applyAlignment="1">
      <alignment horizontal="center" vertical="center" textRotation="90"/>
    </xf>
    <xf numFmtId="0" fontId="10" fillId="7" borderId="11" xfId="1" applyFont="1" applyFill="1" applyBorder="1" applyAlignment="1">
      <alignment horizontal="center" vertical="center" textRotation="90"/>
    </xf>
    <xf numFmtId="0" fontId="14" fillId="0" borderId="29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0" fillId="7" borderId="5" xfId="1" applyFont="1" applyFill="1" applyBorder="1" applyAlignment="1">
      <alignment horizontal="left" vertical="center" wrapText="1"/>
    </xf>
    <xf numFmtId="0" fontId="10" fillId="7" borderId="6" xfId="1" applyFont="1" applyFill="1" applyBorder="1" applyAlignment="1">
      <alignment horizontal="left" vertical="center" wrapText="1"/>
    </xf>
    <xf numFmtId="0" fontId="10" fillId="7" borderId="7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0" fillId="7" borderId="5" xfId="1" applyFont="1" applyFill="1" applyBorder="1" applyAlignment="1">
      <alignment horizontal="left" vertical="center"/>
    </xf>
    <xf numFmtId="0" fontId="10" fillId="7" borderId="6" xfId="1" applyFont="1" applyFill="1" applyBorder="1" applyAlignment="1">
      <alignment horizontal="left" vertical="center"/>
    </xf>
    <xf numFmtId="0" fontId="10" fillId="7" borderId="7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9" fillId="0" borderId="1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12" fillId="7" borderId="8" xfId="1" applyFont="1" applyFill="1" applyBorder="1" applyAlignment="1">
      <alignment horizontal="left" vertical="center"/>
    </xf>
    <xf numFmtId="0" fontId="12" fillId="7" borderId="9" xfId="1" applyFont="1" applyFill="1" applyBorder="1" applyAlignment="1">
      <alignment horizontal="left" vertical="center"/>
    </xf>
    <xf numFmtId="0" fontId="13" fillId="7" borderId="9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/>
    </xf>
    <xf numFmtId="17" fontId="9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9" borderId="36" xfId="0" applyFill="1" applyBorder="1" applyAlignment="1">
      <alignment horizontal="center"/>
    </xf>
    <xf numFmtId="0" fontId="4" fillId="8" borderId="35" xfId="0" applyFont="1" applyFill="1" applyBorder="1" applyAlignment="1">
      <alignment horizontal="center" vertical="center" wrapText="1"/>
    </xf>
    <xf numFmtId="0" fontId="15" fillId="7" borderId="35" xfId="0" applyFont="1" applyFill="1" applyBorder="1" applyAlignment="1">
      <alignment horizontal="center" vertical="center" textRotation="90" wrapText="1"/>
    </xf>
    <xf numFmtId="0" fontId="6" fillId="8" borderId="35" xfId="0" applyFont="1" applyFill="1" applyBorder="1" applyAlignment="1">
      <alignment horizontal="center" vertical="center" wrapText="1"/>
    </xf>
    <xf numFmtId="0" fontId="7" fillId="8" borderId="35" xfId="0" applyFont="1" applyFill="1" applyBorder="1" applyAlignment="1">
      <alignment horizontal="center" vertical="center" textRotation="90" wrapText="1"/>
    </xf>
    <xf numFmtId="0" fontId="4" fillId="8" borderId="35" xfId="0" applyFont="1" applyFill="1" applyBorder="1" applyAlignment="1">
      <alignment horizontal="center" vertical="center" textRotation="90" wrapText="1"/>
    </xf>
    <xf numFmtId="0" fontId="18" fillId="8" borderId="32" xfId="0" applyFont="1" applyFill="1" applyBorder="1" applyAlignment="1">
      <alignment horizontal="right" vertical="center" wrapText="1"/>
    </xf>
    <xf numFmtId="0" fontId="18" fillId="8" borderId="33" xfId="0" applyFont="1" applyFill="1" applyBorder="1" applyAlignment="1">
      <alignment horizontal="righ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0" fontId="10" fillId="7" borderId="14" xfId="1" applyFont="1" applyFill="1" applyBorder="1" applyAlignment="1">
      <alignment horizontal="left" vertical="center"/>
    </xf>
    <xf numFmtId="0" fontId="10" fillId="7" borderId="0" xfId="1" applyFont="1" applyFill="1" applyAlignment="1">
      <alignment horizontal="left" vertical="center"/>
    </xf>
    <xf numFmtId="0" fontId="10" fillId="7" borderId="20" xfId="1" applyFont="1" applyFill="1" applyBorder="1" applyAlignment="1">
      <alignment horizontal="left" vertical="center"/>
    </xf>
    <xf numFmtId="0" fontId="10" fillId="7" borderId="21" xfId="1" applyFont="1" applyFill="1" applyBorder="1" applyAlignment="1">
      <alignment horizontal="left" vertical="center"/>
    </xf>
    <xf numFmtId="0" fontId="10" fillId="7" borderId="28" xfId="1" applyFont="1" applyFill="1" applyBorder="1" applyAlignment="1">
      <alignment horizontal="left" vertical="center"/>
    </xf>
    <xf numFmtId="2" fontId="10" fillId="7" borderId="17" xfId="1" applyNumberFormat="1" applyFont="1" applyFill="1" applyBorder="1" applyAlignment="1">
      <alignment horizontal="left" vertical="center"/>
    </xf>
    <xf numFmtId="2" fontId="10" fillId="7" borderId="19" xfId="1" applyNumberFormat="1" applyFont="1" applyFill="1" applyBorder="1" applyAlignment="1">
      <alignment horizontal="left" vertical="center"/>
    </xf>
    <xf numFmtId="0" fontId="8" fillId="7" borderId="5" xfId="1" applyFont="1" applyFill="1" applyBorder="1" applyAlignment="1">
      <alignment horizontal="center" vertical="center"/>
    </xf>
    <xf numFmtId="0" fontId="8" fillId="7" borderId="6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9" fontId="10" fillId="7" borderId="24" xfId="1" applyNumberFormat="1" applyFont="1" applyFill="1" applyBorder="1" applyAlignment="1">
      <alignment horizontal="center" vertical="center" wrapText="1"/>
    </xf>
    <xf numFmtId="0" fontId="10" fillId="7" borderId="25" xfId="1" applyFont="1" applyFill="1" applyBorder="1" applyAlignment="1">
      <alignment horizontal="center" vertical="center" wrapText="1"/>
    </xf>
    <xf numFmtId="0" fontId="10" fillId="7" borderId="26" xfId="1" applyFont="1" applyFill="1" applyBorder="1" applyAlignment="1">
      <alignment horizontal="center" vertical="center" wrapText="1"/>
    </xf>
    <xf numFmtId="9" fontId="10" fillId="7" borderId="2" xfId="1" applyNumberFormat="1" applyFont="1" applyFill="1" applyBorder="1" applyAlignment="1">
      <alignment horizontal="center" vertical="center" wrapText="1"/>
    </xf>
    <xf numFmtId="0" fontId="11" fillId="7" borderId="3" xfId="1" applyFont="1" applyFill="1" applyBorder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6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'01'!$C$14:$N$14</c:f>
              <c:numCache>
                <c:formatCode>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A-4AFD-8D05-285FB5AC7195}"/>
            </c:ext>
          </c:extLst>
        </c:ser>
        <c:ser>
          <c:idx val="1"/>
          <c:order val="1"/>
          <c:tx>
            <c:strRef>
              <c:f>'01'!$A$15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3A-4AFD-8D05-285FB5AC7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60288"/>
        <c:axId val="92430720"/>
      </c:lineChart>
      <c:catAx>
        <c:axId val="92060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2430720"/>
        <c:crosses val="autoZero"/>
        <c:auto val="1"/>
        <c:lblAlgn val="ctr"/>
        <c:lblOffset val="100"/>
        <c:noMultiLvlLbl val="0"/>
      </c:catAx>
      <c:valAx>
        <c:axId val="9243072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20602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77" l="0.70000000000000062" r="0.70000000000000062" t="0.75000000000000677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'02'!$C$14:$N$14</c:f>
              <c:numCache>
                <c:formatCode>0.0%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55-4F2D-B62B-A899A2818D87}"/>
            </c:ext>
          </c:extLst>
        </c:ser>
        <c:ser>
          <c:idx val="1"/>
          <c:order val="1"/>
          <c:tx>
            <c:strRef>
              <c:f>'02'!$A$15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'02'!$C$15:$N$15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55-4F2D-B62B-A899A2818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465792"/>
        <c:axId val="92537216"/>
      </c:lineChart>
      <c:catAx>
        <c:axId val="92465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2537216"/>
        <c:crosses val="autoZero"/>
        <c:auto val="1"/>
        <c:lblAlgn val="ctr"/>
        <c:lblOffset val="100"/>
        <c:noMultiLvlLbl val="0"/>
      </c:catAx>
      <c:valAx>
        <c:axId val="9253721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92465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699" l="0.70000000000000062" r="0.70000000000000062" t="0.75000000000000699" header="0.30000000000000032" footer="0.30000000000000032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'03'!$A$14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'03'!$C$12:$N$12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'03'!$C$14:$N$14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5-4EAE-A71B-CED5E119EB27}"/>
            </c:ext>
          </c:extLst>
        </c:ser>
        <c:ser>
          <c:idx val="1"/>
          <c:order val="1"/>
          <c:tx>
            <c:strRef>
              <c:f>'03'!$A$15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'03'!$C$12:$N$12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'03'!$C$15:$N$15</c:f>
              <c:numCache>
                <c:formatCode>#,##0.0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5-4EAE-A71B-CED5E119E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144960"/>
        <c:axId val="93146496"/>
      </c:lineChart>
      <c:catAx>
        <c:axId val="93144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3146496"/>
        <c:crosses val="autoZero"/>
        <c:auto val="1"/>
        <c:lblAlgn val="ctr"/>
        <c:lblOffset val="100"/>
        <c:noMultiLvlLbl val="0"/>
      </c:catAx>
      <c:valAx>
        <c:axId val="9314649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93144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722" l="0.70000000000000062" r="0.70000000000000062" t="0.75000000000000722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"/>
  <sheetViews>
    <sheetView zoomScaleNormal="100" workbookViewId="0">
      <pane ySplit="4" topLeftCell="A5" activePane="bottomLeft" state="frozen"/>
      <selection activeCell="F1" sqref="F1"/>
      <selection pane="bottomLeft" activeCell="K3" sqref="K3:K4"/>
    </sheetView>
  </sheetViews>
  <sheetFormatPr baseColWidth="10" defaultRowHeight="15" x14ac:dyDescent="0.25"/>
  <cols>
    <col min="1" max="1" width="4.140625" customWidth="1"/>
    <col min="2" max="2" width="18.7109375" customWidth="1"/>
    <col min="3" max="3" width="28.5703125" customWidth="1"/>
    <col min="4" max="4" width="19.7109375" customWidth="1"/>
    <col min="5" max="6" width="4.5703125" customWidth="1"/>
    <col min="7" max="7" width="8.7109375" customWidth="1"/>
    <col min="8" max="8" width="9.5703125" customWidth="1"/>
    <col min="9" max="9" width="10.5703125" customWidth="1"/>
    <col min="10" max="10" width="3.140625" customWidth="1"/>
    <col min="11" max="11" width="3" customWidth="1"/>
    <col min="12" max="12" width="4" customWidth="1"/>
    <col min="13" max="24" width="4.28515625" customWidth="1"/>
    <col min="26" max="26" width="0" hidden="1" customWidth="1"/>
    <col min="29" max="30" width="11.42578125" customWidth="1"/>
  </cols>
  <sheetData>
    <row r="1" spans="1:26" s="136" customFormat="1" ht="96" customHeight="1" thickBot="1" x14ac:dyDescent="0.3"/>
    <row r="2" spans="1:26" ht="18" customHeight="1" thickTop="1" thickBot="1" x14ac:dyDescent="0.3">
      <c r="A2" s="143" t="s">
        <v>43</v>
      </c>
      <c r="B2" s="144"/>
      <c r="C2" s="144"/>
      <c r="D2" s="144"/>
      <c r="E2" s="144"/>
      <c r="F2" s="144"/>
      <c r="G2" s="144"/>
      <c r="H2" s="144"/>
      <c r="I2" s="144"/>
      <c r="J2" s="145" t="s">
        <v>61</v>
      </c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6"/>
    </row>
    <row r="3" spans="1:26" ht="30.75" customHeight="1" thickTop="1" thickBot="1" x14ac:dyDescent="0.3">
      <c r="A3" s="138" t="s">
        <v>1</v>
      </c>
      <c r="B3" s="138"/>
      <c r="C3" s="138" t="s">
        <v>2</v>
      </c>
      <c r="D3" s="138" t="s">
        <v>5</v>
      </c>
      <c r="E3" s="141" t="s">
        <v>39</v>
      </c>
      <c r="F3" s="141" t="s">
        <v>58</v>
      </c>
      <c r="G3" s="138" t="s">
        <v>6</v>
      </c>
      <c r="H3" s="138"/>
      <c r="I3" s="138"/>
      <c r="J3" s="139" t="s">
        <v>38</v>
      </c>
      <c r="K3" s="139" t="s">
        <v>114</v>
      </c>
      <c r="L3" s="140" t="s">
        <v>113</v>
      </c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</row>
    <row r="4" spans="1:26" s="1" customFormat="1" ht="31.5" customHeight="1" thickTop="1" thickBot="1" x14ac:dyDescent="0.25">
      <c r="A4" s="138"/>
      <c r="B4" s="138"/>
      <c r="C4" s="138"/>
      <c r="D4" s="138"/>
      <c r="E4" s="142"/>
      <c r="F4" s="142"/>
      <c r="G4" s="21" t="s">
        <v>7</v>
      </c>
      <c r="H4" s="22" t="s">
        <v>53</v>
      </c>
      <c r="I4" s="23" t="s">
        <v>54</v>
      </c>
      <c r="J4" s="139"/>
      <c r="K4" s="139"/>
      <c r="L4" s="20" t="s">
        <v>46</v>
      </c>
      <c r="M4" s="20" t="s">
        <v>8</v>
      </c>
      <c r="N4" s="20" t="s">
        <v>9</v>
      </c>
      <c r="O4" s="20" t="s">
        <v>10</v>
      </c>
      <c r="P4" s="20" t="s">
        <v>11</v>
      </c>
      <c r="Q4" s="20" t="s">
        <v>12</v>
      </c>
      <c r="R4" s="20" t="s">
        <v>13</v>
      </c>
      <c r="S4" s="20" t="s">
        <v>14</v>
      </c>
      <c r="T4" s="20" t="s">
        <v>15</v>
      </c>
      <c r="U4" s="20" t="s">
        <v>16</v>
      </c>
      <c r="V4" s="20" t="s">
        <v>17</v>
      </c>
      <c r="W4" s="20" t="s">
        <v>18</v>
      </c>
      <c r="X4" s="20" t="s">
        <v>19</v>
      </c>
    </row>
    <row r="5" spans="1:26" s="1" customFormat="1" ht="75.75" customHeight="1" thickTop="1" thickBot="1" x14ac:dyDescent="0.25">
      <c r="A5" s="31" t="s">
        <v>40</v>
      </c>
      <c r="B5" s="32" t="s">
        <v>87</v>
      </c>
      <c r="C5" s="28" t="s">
        <v>109</v>
      </c>
      <c r="D5" s="29" t="s">
        <v>100</v>
      </c>
      <c r="E5" s="18" t="s">
        <v>45</v>
      </c>
      <c r="F5" s="35" t="s">
        <v>48</v>
      </c>
      <c r="G5" s="36" t="s">
        <v>94</v>
      </c>
      <c r="H5" s="36" t="s">
        <v>93</v>
      </c>
      <c r="I5" s="36" t="s">
        <v>92</v>
      </c>
      <c r="J5" s="19" t="s">
        <v>90</v>
      </c>
      <c r="K5" s="19">
        <v>0.8</v>
      </c>
      <c r="L5" s="19" t="str">
        <f>'01'!$O$15</f>
        <v>-</v>
      </c>
      <c r="M5" s="19" t="str">
        <f>'01'!$C$15</f>
        <v>-</v>
      </c>
      <c r="N5" s="19" t="str">
        <f>'01'!$D$15</f>
        <v>-</v>
      </c>
      <c r="O5" s="19" t="str">
        <f>'01'!$E$15</f>
        <v>-</v>
      </c>
      <c r="P5" s="19" t="str">
        <f>'01'!$F$15</f>
        <v>-</v>
      </c>
      <c r="Q5" s="19" t="str">
        <f>'01'!$G$15</f>
        <v>-</v>
      </c>
      <c r="R5" s="19" t="str">
        <f>'01'!$H$15</f>
        <v>-</v>
      </c>
      <c r="S5" s="19" t="str">
        <f>'01'!$I$15</f>
        <v>-</v>
      </c>
      <c r="T5" s="19" t="str">
        <f>'01'!$J$15</f>
        <v>-</v>
      </c>
      <c r="U5" s="19" t="str">
        <f>'01'!$K$15</f>
        <v>-</v>
      </c>
      <c r="V5" s="19" t="str">
        <f>'01'!$L$15</f>
        <v>-</v>
      </c>
      <c r="W5" s="19" t="str">
        <f>'01'!$M$15</f>
        <v>-</v>
      </c>
      <c r="X5" s="19" t="str">
        <f>'01'!$N$15</f>
        <v>-</v>
      </c>
    </row>
    <row r="6" spans="1:26" s="1" customFormat="1" ht="73.5" customHeight="1" thickTop="1" thickBot="1" x14ac:dyDescent="0.25">
      <c r="A6" s="31" t="s">
        <v>41</v>
      </c>
      <c r="B6" s="32" t="s">
        <v>88</v>
      </c>
      <c r="C6" s="28" t="s">
        <v>110</v>
      </c>
      <c r="D6" s="29" t="s">
        <v>95</v>
      </c>
      <c r="E6" s="18" t="s">
        <v>45</v>
      </c>
      <c r="F6" s="35" t="s">
        <v>48</v>
      </c>
      <c r="G6" s="36" t="s">
        <v>94</v>
      </c>
      <c r="H6" s="36" t="s">
        <v>93</v>
      </c>
      <c r="I6" s="36" t="s">
        <v>92</v>
      </c>
      <c r="J6" s="19" t="s">
        <v>90</v>
      </c>
      <c r="K6" s="19">
        <v>0.7</v>
      </c>
      <c r="L6" s="19" t="str">
        <f>'02'!$O$15</f>
        <v>-</v>
      </c>
      <c r="M6" s="19" t="str">
        <f>'02'!$C$15</f>
        <v>-</v>
      </c>
      <c r="N6" s="19" t="str">
        <f>'02'!$D$15</f>
        <v>-</v>
      </c>
      <c r="O6" s="19" t="str">
        <f>'02'!$E$15</f>
        <v>-</v>
      </c>
      <c r="P6" s="19" t="str">
        <f>'02'!$F$15</f>
        <v>-</v>
      </c>
      <c r="Q6" s="19" t="str">
        <f>'02'!$G$15</f>
        <v>-</v>
      </c>
      <c r="R6" s="19" t="str">
        <f>'02'!$H$15</f>
        <v>-</v>
      </c>
      <c r="S6" s="19" t="str">
        <f>'02'!$I$15</f>
        <v>-</v>
      </c>
      <c r="T6" s="19" t="str">
        <f>'02'!$J$15</f>
        <v>-</v>
      </c>
      <c r="U6" s="19" t="str">
        <f>'02'!$K$15</f>
        <v>-</v>
      </c>
      <c r="V6" s="19" t="str">
        <f>'02'!$L$15</f>
        <v>-</v>
      </c>
      <c r="W6" s="19" t="str">
        <f>'02'!$M$15</f>
        <v>-</v>
      </c>
      <c r="X6" s="19" t="str">
        <f>'02'!$N$15</f>
        <v>-</v>
      </c>
    </row>
    <row r="7" spans="1:26" s="1" customFormat="1" ht="81" customHeight="1" thickTop="1" thickBot="1" x14ac:dyDescent="0.25">
      <c r="A7" s="31" t="s">
        <v>42</v>
      </c>
      <c r="B7" s="32" t="s">
        <v>89</v>
      </c>
      <c r="C7" s="28" t="s">
        <v>111</v>
      </c>
      <c r="D7" s="29" t="s">
        <v>97</v>
      </c>
      <c r="E7" s="18" t="s">
        <v>45</v>
      </c>
      <c r="F7" s="35" t="s">
        <v>49</v>
      </c>
      <c r="G7" s="36" t="s">
        <v>91</v>
      </c>
      <c r="H7" s="36" t="s">
        <v>108</v>
      </c>
      <c r="I7" s="36" t="s">
        <v>98</v>
      </c>
      <c r="J7" s="19" t="s">
        <v>90</v>
      </c>
      <c r="K7" s="19" t="s">
        <v>91</v>
      </c>
      <c r="L7" s="44" t="str">
        <f>'03'!$O$15</f>
        <v>-</v>
      </c>
      <c r="M7" s="44" t="str">
        <f>'03'!$C$15</f>
        <v>-</v>
      </c>
      <c r="N7" s="44" t="str">
        <f>'03'!$D$15</f>
        <v>-</v>
      </c>
      <c r="O7" s="44" t="str">
        <f>'03'!$E$15</f>
        <v>-</v>
      </c>
      <c r="P7" s="44" t="str">
        <f>'03'!$F$15</f>
        <v>-</v>
      </c>
      <c r="Q7" s="44" t="str">
        <f>'03'!$G$15</f>
        <v>-</v>
      </c>
      <c r="R7" s="44" t="str">
        <f>'03'!$H$15</f>
        <v>-</v>
      </c>
      <c r="S7" s="44" t="str">
        <f>'03'!$I$15</f>
        <v>-</v>
      </c>
      <c r="T7" s="44" t="str">
        <f>'03'!$J$15</f>
        <v>-</v>
      </c>
      <c r="U7" s="44" t="str">
        <f>'03'!$K$15</f>
        <v>-</v>
      </c>
      <c r="V7" s="44" t="str">
        <f>'03'!$L$15</f>
        <v>-</v>
      </c>
      <c r="W7" s="44" t="str">
        <f>'03'!$M$15</f>
        <v>-</v>
      </c>
      <c r="X7" s="44" t="str">
        <f>'03'!$N$15</f>
        <v>-</v>
      </c>
    </row>
    <row r="8" spans="1:26" ht="7.5" customHeight="1" thickTop="1" x14ac:dyDescent="0.25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</row>
    <row r="10" spans="1:26" x14ac:dyDescent="0.25">
      <c r="Z10" s="34" t="s">
        <v>59</v>
      </c>
    </row>
    <row r="11" spans="1:26" x14ac:dyDescent="0.25">
      <c r="Z11" s="34" t="s">
        <v>60</v>
      </c>
    </row>
    <row r="12" spans="1:26" x14ac:dyDescent="0.25">
      <c r="Z12" s="34" t="s">
        <v>61</v>
      </c>
    </row>
    <row r="13" spans="1:26" x14ac:dyDescent="0.25">
      <c r="Z13" s="34" t="s">
        <v>62</v>
      </c>
    </row>
    <row r="14" spans="1:26" x14ac:dyDescent="0.25">
      <c r="Z14" s="34" t="s">
        <v>63</v>
      </c>
    </row>
    <row r="15" spans="1:26" x14ac:dyDescent="0.25">
      <c r="Z15" s="34" t="s">
        <v>64</v>
      </c>
    </row>
    <row r="16" spans="1:26" x14ac:dyDescent="0.25">
      <c r="Z16" s="34" t="s">
        <v>65</v>
      </c>
    </row>
    <row r="17" spans="26:26" x14ac:dyDescent="0.25">
      <c r="Z17" s="34" t="s">
        <v>66</v>
      </c>
    </row>
    <row r="18" spans="26:26" x14ac:dyDescent="0.25">
      <c r="Z18" s="34" t="s">
        <v>67</v>
      </c>
    </row>
    <row r="19" spans="26:26" x14ac:dyDescent="0.25">
      <c r="Z19" s="34" t="s">
        <v>68</v>
      </c>
    </row>
    <row r="20" spans="26:26" x14ac:dyDescent="0.25">
      <c r="Z20" s="34" t="s">
        <v>69</v>
      </c>
    </row>
    <row r="21" spans="26:26" x14ac:dyDescent="0.25">
      <c r="Z21" s="34" t="s">
        <v>70</v>
      </c>
    </row>
    <row r="22" spans="26:26" x14ac:dyDescent="0.25">
      <c r="Z22" s="34" t="s">
        <v>71</v>
      </c>
    </row>
    <row r="24" spans="26:26" x14ac:dyDescent="0.25">
      <c r="Z24" s="34" t="s">
        <v>72</v>
      </c>
    </row>
    <row r="25" spans="26:26" x14ac:dyDescent="0.25">
      <c r="Z25" s="34" t="s">
        <v>48</v>
      </c>
    </row>
    <row r="26" spans="26:26" x14ac:dyDescent="0.25">
      <c r="Z26" s="34" t="s">
        <v>49</v>
      </c>
    </row>
    <row r="28" spans="26:26" x14ac:dyDescent="0.25">
      <c r="Z28" s="33" t="s">
        <v>4</v>
      </c>
    </row>
    <row r="29" spans="26:26" x14ac:dyDescent="0.25">
      <c r="Z29" s="33" t="s">
        <v>55</v>
      </c>
    </row>
    <row r="30" spans="26:26" x14ac:dyDescent="0.25">
      <c r="Z30" s="33" t="s">
        <v>45</v>
      </c>
    </row>
    <row r="31" spans="26:26" x14ac:dyDescent="0.25">
      <c r="Z31" s="33" t="s">
        <v>56</v>
      </c>
    </row>
    <row r="32" spans="26:26" x14ac:dyDescent="0.25">
      <c r="Z32" s="33" t="s">
        <v>57</v>
      </c>
    </row>
    <row r="33" spans="26:26" x14ac:dyDescent="0.25">
      <c r="Z33" s="33" t="s">
        <v>44</v>
      </c>
    </row>
  </sheetData>
  <mergeCells count="13">
    <mergeCell ref="A1:XFD1"/>
    <mergeCell ref="A8:X8"/>
    <mergeCell ref="A3:B4"/>
    <mergeCell ref="J3:J4"/>
    <mergeCell ref="K3:K4"/>
    <mergeCell ref="L3:X3"/>
    <mergeCell ref="C3:C4"/>
    <mergeCell ref="D3:D4"/>
    <mergeCell ref="E3:E4"/>
    <mergeCell ref="G3:I3"/>
    <mergeCell ref="A2:I2"/>
    <mergeCell ref="J2:X2"/>
    <mergeCell ref="F3:F4"/>
  </mergeCells>
  <conditionalFormatting sqref="L5:X6">
    <cfRule type="cellIs" dxfId="5" priority="10" operator="between">
      <formula>0.71</formula>
      <formula>1000000</formula>
    </cfRule>
    <cfRule type="cellIs" dxfId="4" priority="11" operator="between">
      <formula>0.6</formula>
      <formula>0.709</formula>
    </cfRule>
    <cfRule type="cellIs" dxfId="3" priority="12" operator="between">
      <formula>0</formula>
      <formula>0.599</formula>
    </cfRule>
  </conditionalFormatting>
  <conditionalFormatting sqref="L7:X7">
    <cfRule type="cellIs" dxfId="2" priority="1" operator="between">
      <formula>1.1</formula>
      <formula>1E+38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disablePrompts="1" count="3">
    <dataValidation type="list" allowBlank="1" showInputMessage="1" showErrorMessage="1" sqref="E5:E7" xr:uid="{00000000-0002-0000-0000-000000000000}">
      <formula1>$Z$28:$Z$33</formula1>
    </dataValidation>
    <dataValidation type="list" allowBlank="1" showInputMessage="1" showErrorMessage="1" sqref="J2:X2" xr:uid="{00000000-0002-0000-0000-000001000000}">
      <formula1>$Z$10:$Z$22</formula1>
    </dataValidation>
    <dataValidation type="list" allowBlank="1" showInputMessage="1" showErrorMessage="1" sqref="F5:F7" xr:uid="{00000000-0002-0000-0000-000002000000}">
      <formula1>$Z$24:$Z$26</formula1>
    </dataValidation>
  </dataValidations>
  <pageMargins left="0.27559055118110237" right="0.27559055118110237" top="0.19685039370078741" bottom="0.19685039370078741" header="0.31496062992125984" footer="0.11811023622047245"/>
  <pageSetup scale="75" orientation="landscape" horizontalDpi="4294967294" verticalDpi="4294967294" r:id="rId1"/>
  <headerFooter>
    <oddHeader>&amp;L&amp;G&amp;C&amp;"Arial Rounded MT Bold,Normal"AGUAS DEL HUILA S.A. E.S.P.
&amp;10NIT.  800.100.553-2&amp;11
&amp;10SET INDICADORES GESTION&amp;11
&amp;8VERSION 7.0&amp;R&amp;G</oddHeader>
    <oddFooter>&amp;C&amp;"Arial,Negrita Cursiva"&amp;8….llevamos más que agua.&amp;"Arial,Normal"
Calle 21 No. 1C -17
Teléfonos 8 75 31 81 – 8 75 23 21 fax: Ext. 124
www.aguasdelhuila.gov.co
Neiva – Huila (Colombia).
&amp;R&amp;8Pág.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7"/>
  <sheetViews>
    <sheetView view="pageLayout" topLeftCell="A33" zoomScaleNormal="100" zoomScaleSheetLayoutView="72" workbookViewId="0">
      <selection activeCell="N36" sqref="N36:O36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9" width="7.7109375" style="2" customWidth="1"/>
    <col min="10" max="10" width="6.85546875" style="2" customWidth="1"/>
    <col min="11" max="11" width="5.5703125" style="2" customWidth="1"/>
    <col min="12" max="12" width="8.28515625" style="2" customWidth="1"/>
    <col min="13" max="13" width="5.7109375" style="2" customWidth="1"/>
    <col min="14" max="14" width="7.7109375" style="2" customWidth="1"/>
    <col min="15" max="15" width="6.570312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65" t="s">
        <v>0</v>
      </c>
      <c r="B1" s="66"/>
      <c r="C1" s="66"/>
      <c r="D1" s="66"/>
      <c r="E1" s="66"/>
      <c r="F1" s="66" t="str">
        <f>'SET-G. Oportunidades'!J2</f>
        <v>GESTIÓN DE OPORTUNIDADES</v>
      </c>
      <c r="G1" s="66"/>
      <c r="H1" s="66"/>
      <c r="I1" s="66"/>
      <c r="J1" s="66"/>
      <c r="K1" s="66"/>
      <c r="L1" s="66"/>
      <c r="M1" s="66"/>
      <c r="N1" s="66"/>
      <c r="O1" s="67"/>
    </row>
    <row r="2" spans="1:24" ht="15.75" customHeight="1" x14ac:dyDescent="0.25">
      <c r="A2" s="63" t="s">
        <v>1</v>
      </c>
      <c r="B2" s="64"/>
      <c r="C2" s="64"/>
      <c r="D2" s="64"/>
      <c r="E2" s="64"/>
      <c r="F2" s="68" t="str">
        <f>'SET-G. Oportunidades'!$B5</f>
        <v>Eficacia en la presentacion de proyectos</v>
      </c>
      <c r="G2" s="68"/>
      <c r="H2" s="150"/>
      <c r="I2" s="68"/>
      <c r="J2" s="68"/>
      <c r="K2" s="150"/>
      <c r="L2" s="68"/>
      <c r="M2" s="68"/>
      <c r="N2" s="68"/>
      <c r="O2" s="151"/>
    </row>
    <row r="3" spans="1:24" ht="15.75" customHeight="1" x14ac:dyDescent="0.25">
      <c r="A3" s="63" t="s">
        <v>47</v>
      </c>
      <c r="B3" s="64"/>
      <c r="C3" s="64"/>
      <c r="D3" s="64"/>
      <c r="E3" s="64"/>
      <c r="F3" s="70" t="str">
        <f>'SET-G. Oportunidades'!F5</f>
        <v>Eficacia</v>
      </c>
      <c r="G3" s="71"/>
      <c r="H3" s="71"/>
      <c r="I3" s="71"/>
      <c r="J3" s="71"/>
      <c r="K3" s="71"/>
      <c r="L3" s="71"/>
      <c r="M3" s="71"/>
      <c r="N3" s="71"/>
      <c r="O3" s="72"/>
    </row>
    <row r="4" spans="1:24" ht="17.25" customHeight="1" thickBot="1" x14ac:dyDescent="0.3">
      <c r="A4" s="59" t="s">
        <v>20</v>
      </c>
      <c r="B4" s="60"/>
      <c r="C4" s="60"/>
      <c r="D4" s="60"/>
      <c r="E4" s="60"/>
      <c r="F4" s="15" t="s">
        <v>86</v>
      </c>
      <c r="G4" s="61" t="str">
        <f>'SET-G. Oportunidades'!A5</f>
        <v>IN01</v>
      </c>
      <c r="H4" s="152"/>
      <c r="I4" s="61"/>
      <c r="J4" s="61"/>
      <c r="K4" s="152"/>
      <c r="L4" s="61"/>
      <c r="M4" s="61"/>
      <c r="N4" s="61"/>
      <c r="O4" s="153"/>
    </row>
    <row r="5" spans="1:24" ht="12.75" customHeight="1" x14ac:dyDescent="0.25">
      <c r="A5" s="97" t="s">
        <v>21</v>
      </c>
      <c r="B5" s="98"/>
      <c r="C5" s="98"/>
      <c r="D5" s="98"/>
      <c r="E5" s="93" t="s">
        <v>22</v>
      </c>
      <c r="F5" s="93" t="s">
        <v>23</v>
      </c>
      <c r="G5" s="93"/>
      <c r="H5" s="93" t="s">
        <v>24</v>
      </c>
      <c r="I5" s="93" t="s">
        <v>25</v>
      </c>
      <c r="J5" s="93" t="s">
        <v>26</v>
      </c>
      <c r="K5" s="93"/>
      <c r="L5" s="95" t="s">
        <v>27</v>
      </c>
      <c r="M5" s="95"/>
      <c r="N5" s="95"/>
      <c r="O5" s="96"/>
    </row>
    <row r="6" spans="1:24" ht="46.5" customHeight="1" x14ac:dyDescent="0.25">
      <c r="A6" s="99"/>
      <c r="B6" s="91"/>
      <c r="C6" s="91"/>
      <c r="D6" s="91"/>
      <c r="E6" s="94"/>
      <c r="F6" s="94"/>
      <c r="G6" s="94"/>
      <c r="H6" s="94"/>
      <c r="I6" s="94"/>
      <c r="J6" s="94"/>
      <c r="K6" s="94"/>
      <c r="L6" s="91" t="s">
        <v>28</v>
      </c>
      <c r="M6" s="91"/>
      <c r="N6" s="91" t="s">
        <v>29</v>
      </c>
      <c r="O6" s="92"/>
    </row>
    <row r="7" spans="1:24" ht="65.25" customHeight="1" thickBot="1" x14ac:dyDescent="0.3">
      <c r="A7" s="102" t="str">
        <f>'SET-G. Oportunidades'!$C5</f>
        <v>Medir el nivel de eficiencia en el cumplimiento de la elaboración de los proyectos con base en los proyectos presentados.</v>
      </c>
      <c r="B7" s="103"/>
      <c r="C7" s="103"/>
      <c r="D7" s="103"/>
      <c r="E7" s="12" t="s">
        <v>34</v>
      </c>
      <c r="F7" s="103" t="str">
        <f>'SET-G. Oportunidades'!$D5</f>
        <v>Número de proyectos aprobados / Número de proyectos presentados * 100</v>
      </c>
      <c r="G7" s="103"/>
      <c r="H7" s="11">
        <f>$O14</f>
        <v>0.8</v>
      </c>
      <c r="I7" s="17" t="str">
        <f>'SET-G. Oportunidades'!$E5</f>
        <v>Trimestral</v>
      </c>
      <c r="J7" s="112" t="s">
        <v>75</v>
      </c>
      <c r="K7" s="113"/>
      <c r="L7" s="113"/>
      <c r="M7" s="113"/>
      <c r="N7" s="113"/>
      <c r="O7" s="114"/>
    </row>
    <row r="8" spans="1:24" ht="13.5" customHeight="1" x14ac:dyDescent="0.25">
      <c r="A8" s="115" t="s">
        <v>37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7"/>
    </row>
    <row r="9" spans="1:24" ht="21.75" customHeight="1" thickBot="1" x14ac:dyDescent="0.3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</row>
    <row r="10" spans="1:24" ht="15" customHeight="1" thickBot="1" x14ac:dyDescent="0.3">
      <c r="A10" s="147" t="s">
        <v>30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9"/>
      <c r="V10" s="6"/>
      <c r="W10" s="16"/>
      <c r="X10" s="16"/>
    </row>
    <row r="11" spans="1:24" ht="16.5" customHeight="1" x14ac:dyDescent="0.25">
      <c r="A11" s="124" t="s">
        <v>115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6"/>
      <c r="V11" s="6"/>
      <c r="W11" s="7"/>
      <c r="X11" s="7"/>
    </row>
    <row r="12" spans="1:24" ht="16.5" customHeight="1" x14ac:dyDescent="0.25">
      <c r="A12" s="100" t="s">
        <v>31</v>
      </c>
      <c r="B12" s="101"/>
      <c r="C12" s="47" t="s">
        <v>8</v>
      </c>
      <c r="D12" s="47" t="s">
        <v>9</v>
      </c>
      <c r="E12" s="47" t="s">
        <v>10</v>
      </c>
      <c r="F12" s="47" t="s">
        <v>11</v>
      </c>
      <c r="G12" s="47" t="s">
        <v>12</v>
      </c>
      <c r="H12" s="47" t="s">
        <v>13</v>
      </c>
      <c r="I12" s="47" t="s">
        <v>14</v>
      </c>
      <c r="J12" s="47" t="s">
        <v>15</v>
      </c>
      <c r="K12" s="47" t="s">
        <v>16</v>
      </c>
      <c r="L12" s="47" t="s">
        <v>17</v>
      </c>
      <c r="M12" s="47" t="s">
        <v>18</v>
      </c>
      <c r="N12" s="47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106" t="s">
        <v>38</v>
      </c>
      <c r="B13" s="107"/>
      <c r="C13" s="48" t="str">
        <f t="shared" ref="C13:N13" si="0">$O$13</f>
        <v>Sin</v>
      </c>
      <c r="D13" s="48" t="str">
        <f t="shared" si="0"/>
        <v>Sin</v>
      </c>
      <c r="E13" s="48" t="str">
        <f t="shared" si="0"/>
        <v>Sin</v>
      </c>
      <c r="F13" s="48" t="str">
        <f t="shared" si="0"/>
        <v>Sin</v>
      </c>
      <c r="G13" s="48" t="str">
        <f t="shared" si="0"/>
        <v>Sin</v>
      </c>
      <c r="H13" s="48" t="str">
        <f t="shared" si="0"/>
        <v>Sin</v>
      </c>
      <c r="I13" s="48" t="str">
        <f t="shared" si="0"/>
        <v>Sin</v>
      </c>
      <c r="J13" s="48" t="str">
        <f t="shared" si="0"/>
        <v>Sin</v>
      </c>
      <c r="K13" s="48" t="str">
        <f t="shared" si="0"/>
        <v>Sin</v>
      </c>
      <c r="L13" s="48" t="str">
        <f t="shared" si="0"/>
        <v>Sin</v>
      </c>
      <c r="M13" s="48" t="str">
        <f t="shared" si="0"/>
        <v>Sin</v>
      </c>
      <c r="N13" s="48" t="str">
        <f t="shared" si="0"/>
        <v>Sin</v>
      </c>
      <c r="O13" s="49" t="str">
        <f>'SET-G. Oportunidades'!J5</f>
        <v>Sin</v>
      </c>
      <c r="V13" s="6"/>
      <c r="W13" s="7"/>
      <c r="X13" s="7"/>
    </row>
    <row r="14" spans="1:24" ht="17.25" customHeight="1" x14ac:dyDescent="0.25">
      <c r="A14" s="106" t="s">
        <v>116</v>
      </c>
      <c r="B14" s="107"/>
      <c r="C14" s="48">
        <f t="shared" ref="C14:N14" si="1">$O$14</f>
        <v>0.8</v>
      </c>
      <c r="D14" s="48">
        <f t="shared" si="1"/>
        <v>0.8</v>
      </c>
      <c r="E14" s="48">
        <f t="shared" si="1"/>
        <v>0.8</v>
      </c>
      <c r="F14" s="48">
        <f t="shared" si="1"/>
        <v>0.8</v>
      </c>
      <c r="G14" s="48">
        <f t="shared" si="1"/>
        <v>0.8</v>
      </c>
      <c r="H14" s="48">
        <f t="shared" si="1"/>
        <v>0.8</v>
      </c>
      <c r="I14" s="48">
        <f t="shared" si="1"/>
        <v>0.8</v>
      </c>
      <c r="J14" s="48">
        <f t="shared" si="1"/>
        <v>0.8</v>
      </c>
      <c r="K14" s="48">
        <f t="shared" si="1"/>
        <v>0.8</v>
      </c>
      <c r="L14" s="48">
        <f t="shared" si="1"/>
        <v>0.8</v>
      </c>
      <c r="M14" s="48">
        <f t="shared" si="1"/>
        <v>0.8</v>
      </c>
      <c r="N14" s="48">
        <f t="shared" si="1"/>
        <v>0.8</v>
      </c>
      <c r="O14" s="50">
        <f>'SET-G. Oportunidades'!K5</f>
        <v>0.8</v>
      </c>
      <c r="V14" s="6"/>
      <c r="W14" s="7"/>
      <c r="X14" s="7"/>
    </row>
    <row r="15" spans="1:24" ht="17.25" customHeight="1" x14ac:dyDescent="0.25">
      <c r="A15" s="108" t="s">
        <v>112</v>
      </c>
      <c r="B15" s="109"/>
      <c r="C15" s="9" t="str">
        <f t="shared" ref="C15:E15" si="2">IF((C17),C16/C17,"-")</f>
        <v>-</v>
      </c>
      <c r="D15" s="9" t="str">
        <f t="shared" si="2"/>
        <v>-</v>
      </c>
      <c r="E15" s="9" t="str">
        <f t="shared" si="2"/>
        <v>-</v>
      </c>
      <c r="F15" s="9" t="str">
        <f>IF((F17),F16/F17,"-")</f>
        <v>-</v>
      </c>
      <c r="G15" s="9" t="str">
        <f t="shared" ref="G15:O15" si="3">IF((G17),G16/G17,"-")</f>
        <v>-</v>
      </c>
      <c r="H15" s="9" t="str">
        <f t="shared" si="3"/>
        <v>-</v>
      </c>
      <c r="I15" s="9" t="str">
        <f t="shared" si="3"/>
        <v>-</v>
      </c>
      <c r="J15" s="9" t="str">
        <f t="shared" si="3"/>
        <v>-</v>
      </c>
      <c r="K15" s="9" t="str">
        <f t="shared" si="3"/>
        <v>-</v>
      </c>
      <c r="L15" s="9" t="str">
        <f t="shared" si="3"/>
        <v>-</v>
      </c>
      <c r="M15" s="9" t="str">
        <f t="shared" si="3"/>
        <v>-</v>
      </c>
      <c r="N15" s="9" t="str">
        <f t="shared" si="3"/>
        <v>-</v>
      </c>
      <c r="O15" s="10" t="str">
        <f t="shared" si="3"/>
        <v>-</v>
      </c>
      <c r="V15" s="6"/>
      <c r="W15" s="7"/>
      <c r="X15" s="7"/>
    </row>
    <row r="16" spans="1:24" ht="31.5" customHeight="1" x14ac:dyDescent="0.25">
      <c r="A16" s="110" t="s">
        <v>36</v>
      </c>
      <c r="B16" s="26" t="s">
        <v>99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/>
      <c r="M16" s="3"/>
      <c r="N16" s="3"/>
      <c r="O16" s="13">
        <f>SUM(C16:N16)</f>
        <v>0</v>
      </c>
      <c r="V16" s="6"/>
      <c r="W16" s="7"/>
      <c r="X16" s="7"/>
    </row>
    <row r="17" spans="1:24" ht="23.25" customHeight="1" x14ac:dyDescent="0.25">
      <c r="A17" s="110"/>
      <c r="B17" s="26" t="s">
        <v>101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/>
      <c r="M17" s="3"/>
      <c r="N17" s="3"/>
      <c r="O17" s="13">
        <f>SUM(C17:N17)</f>
        <v>0</v>
      </c>
      <c r="V17" s="6"/>
      <c r="W17" s="7"/>
      <c r="X17" s="7"/>
    </row>
    <row r="18" spans="1:24" ht="17.25" customHeight="1" x14ac:dyDescent="0.25">
      <c r="A18" s="110"/>
      <c r="B18" s="2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111"/>
      <c r="B19" s="27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14.25" customHeight="1" thickBot="1" x14ac:dyDescent="0.3">
      <c r="A20" s="82" t="s">
        <v>33</v>
      </c>
      <c r="B20" s="83"/>
      <c r="C20" s="84"/>
      <c r="D20" s="79" t="str">
        <f>'SET-G. Oportunidades'!$G5</f>
        <v>Entre 71% y 100%</v>
      </c>
      <c r="E20" s="80"/>
      <c r="F20" s="80"/>
      <c r="G20" s="81"/>
      <c r="H20" s="79" t="str">
        <f>'SET-G. Oportunidades'!$H5</f>
        <v>Entre 60% y 70%</v>
      </c>
      <c r="I20" s="80"/>
      <c r="J20" s="80"/>
      <c r="K20" s="81"/>
      <c r="L20" s="79" t="str">
        <f>'SET-G. Oportunidades'!$I5</f>
        <v>Menor al 59%</v>
      </c>
      <c r="M20" s="104"/>
      <c r="N20" s="104"/>
      <c r="O20" s="105"/>
      <c r="V20" s="6"/>
      <c r="W20" s="7"/>
      <c r="X20" s="7"/>
    </row>
    <row r="21" spans="1:24" ht="33" customHeight="1" thickBot="1" x14ac:dyDescent="0.3">
      <c r="A21" s="85"/>
      <c r="B21" s="86"/>
      <c r="C21" s="86"/>
      <c r="D21" s="87" t="s">
        <v>7</v>
      </c>
      <c r="E21" s="87"/>
      <c r="F21" s="87"/>
      <c r="G21" s="87"/>
      <c r="H21" s="88" t="s">
        <v>53</v>
      </c>
      <c r="I21" s="88"/>
      <c r="J21" s="88"/>
      <c r="K21" s="88"/>
      <c r="L21" s="89" t="s">
        <v>54</v>
      </c>
      <c r="M21" s="89"/>
      <c r="N21" s="89"/>
      <c r="O21" s="90"/>
      <c r="V21" s="6"/>
      <c r="W21" s="7"/>
      <c r="X21" s="7"/>
    </row>
    <row r="22" spans="1:24" ht="15.75" customHeight="1" thickBot="1" x14ac:dyDescent="0.3">
      <c r="A22" s="73" t="s">
        <v>35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/>
      <c r="V22" s="6"/>
      <c r="W22" s="7"/>
      <c r="X22" s="7"/>
    </row>
    <row r="23" spans="1:24" ht="264.75" customHeight="1" thickBot="1" x14ac:dyDescent="0.3">
      <c r="A23" s="76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8"/>
      <c r="V23" s="6"/>
    </row>
    <row r="24" spans="1:24" ht="15" customHeight="1" x14ac:dyDescent="0.25">
      <c r="A24" s="130" t="s">
        <v>50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2" t="s">
        <v>52</v>
      </c>
      <c r="O24" s="133"/>
    </row>
    <row r="25" spans="1:24" ht="19.5" customHeight="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6">
        <v>45658</v>
      </c>
      <c r="O25" s="57"/>
    </row>
    <row r="26" spans="1:24" ht="19.5" customHeight="1" x14ac:dyDescent="0.2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>
        <v>45689</v>
      </c>
      <c r="O26" s="57"/>
    </row>
    <row r="27" spans="1:24" ht="19.5" customHeight="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6">
        <v>45717</v>
      </c>
      <c r="O27" s="57"/>
    </row>
    <row r="28" spans="1:24" ht="19.5" customHeight="1" x14ac:dyDescent="0.2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6">
        <v>45748</v>
      </c>
      <c r="O28" s="57"/>
    </row>
    <row r="29" spans="1:24" ht="19.5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6">
        <v>45778</v>
      </c>
      <c r="O29" s="57"/>
    </row>
    <row r="30" spans="1:24" ht="19.5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6">
        <v>45809</v>
      </c>
      <c r="O30" s="57"/>
    </row>
    <row r="31" spans="1:24" ht="19.5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>
        <v>45839</v>
      </c>
      <c r="O31" s="57"/>
    </row>
    <row r="32" spans="1:24" ht="19.5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6">
        <v>45870</v>
      </c>
      <c r="O32" s="57"/>
    </row>
    <row r="33" spans="1:17" ht="19.5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6">
        <v>45901</v>
      </c>
      <c r="O33" s="57"/>
    </row>
    <row r="34" spans="1:17" ht="19.5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6">
        <v>45931</v>
      </c>
      <c r="O34" s="57"/>
    </row>
    <row r="35" spans="1:17" ht="19.5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6">
        <v>45962</v>
      </c>
      <c r="O35" s="57"/>
    </row>
    <row r="36" spans="1:17" ht="19.5" customHeight="1" thickBo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6">
        <v>45992</v>
      </c>
      <c r="O36" s="57"/>
    </row>
    <row r="37" spans="1:17" ht="19.5" customHeight="1" x14ac:dyDescent="0.25">
      <c r="A37" s="130" t="s">
        <v>51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2" t="s">
        <v>52</v>
      </c>
      <c r="O37" s="133"/>
    </row>
    <row r="38" spans="1:17" ht="15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134"/>
      <c r="O38" s="135"/>
    </row>
    <row r="39" spans="1:17" ht="15.75" thickBot="1" x14ac:dyDescent="0.3">
      <c r="A39" s="127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17" ht="4.5" customHeight="1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  <row r="42" spans="1:17" ht="14.25" x14ac:dyDescent="0.2">
      <c r="Q42" s="34" t="s">
        <v>73</v>
      </c>
    </row>
    <row r="43" spans="1:17" ht="14.25" x14ac:dyDescent="0.2">
      <c r="Q43" s="34" t="s">
        <v>74</v>
      </c>
    </row>
    <row r="44" spans="1:17" ht="14.25" x14ac:dyDescent="0.2">
      <c r="Q44" s="34" t="s">
        <v>75</v>
      </c>
    </row>
    <row r="45" spans="1:17" ht="14.25" x14ac:dyDescent="0.2">
      <c r="Q45" s="34" t="s">
        <v>76</v>
      </c>
    </row>
    <row r="46" spans="1:17" ht="14.25" x14ac:dyDescent="0.2">
      <c r="Q46" s="34" t="s">
        <v>77</v>
      </c>
    </row>
    <row r="47" spans="1:17" ht="14.25" x14ac:dyDescent="0.2">
      <c r="Q47" s="34" t="s">
        <v>78</v>
      </c>
    </row>
    <row r="48" spans="1:17" ht="14.25" x14ac:dyDescent="0.2">
      <c r="Q48" s="34" t="s">
        <v>79</v>
      </c>
    </row>
    <row r="49" spans="17:17" ht="14.25" x14ac:dyDescent="0.2">
      <c r="Q49" s="34" t="s">
        <v>80</v>
      </c>
    </row>
    <row r="50" spans="17:17" ht="14.25" x14ac:dyDescent="0.2">
      <c r="Q50" s="34" t="s">
        <v>81</v>
      </c>
    </row>
    <row r="51" spans="17:17" ht="14.25" x14ac:dyDescent="0.2">
      <c r="Q51" s="34" t="s">
        <v>82</v>
      </c>
    </row>
    <row r="52" spans="17:17" ht="14.25" x14ac:dyDescent="0.2">
      <c r="Q52" s="34" t="s">
        <v>83</v>
      </c>
    </row>
    <row r="53" spans="17:17" ht="14.25" x14ac:dyDescent="0.2">
      <c r="Q53" s="34" t="s">
        <v>84</v>
      </c>
    </row>
    <row r="54" spans="17:17" ht="14.25" x14ac:dyDescent="0.2">
      <c r="Q54" s="34" t="s">
        <v>85</v>
      </c>
    </row>
    <row r="56" spans="17:17" x14ac:dyDescent="0.25">
      <c r="Q56" s="37" t="s">
        <v>90</v>
      </c>
    </row>
    <row r="57" spans="17:17" x14ac:dyDescent="0.25">
      <c r="Q57" s="8">
        <v>0.8</v>
      </c>
    </row>
  </sheetData>
  <mergeCells count="71">
    <mergeCell ref="A30:M30"/>
    <mergeCell ref="N30:O30"/>
    <mergeCell ref="A1:E1"/>
    <mergeCell ref="F1:O1"/>
    <mergeCell ref="A39:M39"/>
    <mergeCell ref="N39:O39"/>
    <mergeCell ref="A24:M24"/>
    <mergeCell ref="N24:O24"/>
    <mergeCell ref="A25:M25"/>
    <mergeCell ref="N25:O25"/>
    <mergeCell ref="A26:M26"/>
    <mergeCell ref="N26:O26"/>
    <mergeCell ref="A27:M27"/>
    <mergeCell ref="N27:O27"/>
    <mergeCell ref="A28:M28"/>
    <mergeCell ref="N28:O28"/>
    <mergeCell ref="A29:M29"/>
    <mergeCell ref="N29:O29"/>
    <mergeCell ref="A2:E2"/>
    <mergeCell ref="F2:O2"/>
    <mergeCell ref="A4:E4"/>
    <mergeCell ref="G4:O4"/>
    <mergeCell ref="A5:D6"/>
    <mergeCell ref="E5:E6"/>
    <mergeCell ref="F5:G6"/>
    <mergeCell ref="H5:H6"/>
    <mergeCell ref="I5:I6"/>
    <mergeCell ref="J5:K6"/>
    <mergeCell ref="L5:O5"/>
    <mergeCell ref="L6:M6"/>
    <mergeCell ref="A3:E3"/>
    <mergeCell ref="N6:O6"/>
    <mergeCell ref="F3:O3"/>
    <mergeCell ref="A7:D7"/>
    <mergeCell ref="F7:G7"/>
    <mergeCell ref="J7:O7"/>
    <mergeCell ref="L21:O21"/>
    <mergeCell ref="A22:O22"/>
    <mergeCell ref="A8:O8"/>
    <mergeCell ref="A9:O9"/>
    <mergeCell ref="A10:O10"/>
    <mergeCell ref="A11:O11"/>
    <mergeCell ref="A12:B12"/>
    <mergeCell ref="A40:O40"/>
    <mergeCell ref="A23:O23"/>
    <mergeCell ref="D20:G20"/>
    <mergeCell ref="A13:B13"/>
    <mergeCell ref="L20:O20"/>
    <mergeCell ref="H20:K20"/>
    <mergeCell ref="A14:B14"/>
    <mergeCell ref="A15:B15"/>
    <mergeCell ref="A16:A19"/>
    <mergeCell ref="A20:C21"/>
    <mergeCell ref="D21:G21"/>
    <mergeCell ref="H21:K21"/>
    <mergeCell ref="A37:M37"/>
    <mergeCell ref="N37:O37"/>
    <mergeCell ref="A38:M38"/>
    <mergeCell ref="N38:O38"/>
    <mergeCell ref="A31:M31"/>
    <mergeCell ref="N31:O31"/>
    <mergeCell ref="A32:M32"/>
    <mergeCell ref="N32:O32"/>
    <mergeCell ref="A36:M36"/>
    <mergeCell ref="N36:O36"/>
    <mergeCell ref="A33:M33"/>
    <mergeCell ref="N33:O33"/>
    <mergeCell ref="A34:M34"/>
    <mergeCell ref="N34:O34"/>
    <mergeCell ref="A35:M35"/>
    <mergeCell ref="N35:O35"/>
  </mergeCells>
  <dataValidations disablePrompts="1" count="1">
    <dataValidation type="list" allowBlank="1" showInputMessage="1" showErrorMessage="1" sqref="J7:O7" xr:uid="{00000000-0002-0000-0100-000000000000}">
      <formula1>$Q$42:$Q$54</formula1>
    </dataValidation>
  </dataValidations>
  <pageMargins left="0.51181102362204722" right="0.78740157480314965" top="1.1100000000000001" bottom="0.82677165354330717" header="0" footer="0"/>
  <pageSetup scale="73" orientation="portrait" horizontalDpi="4294967294" verticalDpi="4294967294" r:id="rId1"/>
  <headerFooter>
    <oddHeader>&amp;L&amp;G&amp;C&amp;"Arial Rounded MT Bold,Normal"
AGUAS DEL HUILA S.A. E.S.P.
&amp;10NIT.  800.100.553-2
FORMATO: MATRIZ DE REGISTRO Y MEDICIÓN DE INDICADORES&amp;11
&amp;8VERSION 7.0&amp;R&amp;G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(Colombia).&amp;R&amp;"Arial,Normal"&amp;7&amp;K000000Pág. &amp;P |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7"/>
  <sheetViews>
    <sheetView view="pageLayout" topLeftCell="A24" zoomScaleNormal="100" zoomScaleSheetLayoutView="72" workbookViewId="0">
      <selection activeCell="N31" sqref="N31:O31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65" t="s">
        <v>0</v>
      </c>
      <c r="B1" s="66"/>
      <c r="C1" s="66"/>
      <c r="D1" s="66"/>
      <c r="E1" s="66"/>
      <c r="F1" s="66" t="str">
        <f>'SET-G. Oportunidades'!J2</f>
        <v>GESTIÓN DE OPORTUNIDADES</v>
      </c>
      <c r="G1" s="66"/>
      <c r="H1" s="66"/>
      <c r="I1" s="66"/>
      <c r="J1" s="66"/>
      <c r="K1" s="66"/>
      <c r="L1" s="66"/>
      <c r="M1" s="66"/>
      <c r="N1" s="66"/>
      <c r="O1" s="67"/>
    </row>
    <row r="2" spans="1:24" ht="15.75" customHeight="1" x14ac:dyDescent="0.25">
      <c r="A2" s="63" t="s">
        <v>1</v>
      </c>
      <c r="B2" s="64"/>
      <c r="C2" s="64"/>
      <c r="D2" s="64"/>
      <c r="E2" s="64"/>
      <c r="F2" s="68" t="str">
        <f>'SET-G. Oportunidades'!$B6</f>
        <v>Recursos gestionados</v>
      </c>
      <c r="G2" s="68"/>
      <c r="H2" s="68"/>
      <c r="I2" s="68"/>
      <c r="J2" s="68"/>
      <c r="K2" s="68"/>
      <c r="L2" s="68"/>
      <c r="M2" s="68"/>
      <c r="N2" s="68"/>
      <c r="O2" s="69"/>
    </row>
    <row r="3" spans="1:24" ht="15.75" customHeight="1" x14ac:dyDescent="0.25">
      <c r="A3" s="63" t="s">
        <v>47</v>
      </c>
      <c r="B3" s="64"/>
      <c r="C3" s="64"/>
      <c r="D3" s="64"/>
      <c r="E3" s="64"/>
      <c r="F3" s="70" t="str">
        <f>'SET-G. Oportunidades'!F6</f>
        <v>Eficacia</v>
      </c>
      <c r="G3" s="71"/>
      <c r="H3" s="71"/>
      <c r="I3" s="71"/>
      <c r="J3" s="71"/>
      <c r="K3" s="71"/>
      <c r="L3" s="71"/>
      <c r="M3" s="71"/>
      <c r="N3" s="71"/>
      <c r="O3" s="72"/>
    </row>
    <row r="4" spans="1:24" ht="17.25" customHeight="1" thickBot="1" x14ac:dyDescent="0.3">
      <c r="A4" s="59" t="s">
        <v>20</v>
      </c>
      <c r="B4" s="60"/>
      <c r="C4" s="60"/>
      <c r="D4" s="60"/>
      <c r="E4" s="60"/>
      <c r="F4" s="15" t="s">
        <v>86</v>
      </c>
      <c r="G4" s="61" t="str">
        <f>'SET-G. Oportunidades'!A6</f>
        <v>IN02</v>
      </c>
      <c r="H4" s="61"/>
      <c r="I4" s="61"/>
      <c r="J4" s="61"/>
      <c r="K4" s="61"/>
      <c r="L4" s="61"/>
      <c r="M4" s="61"/>
      <c r="N4" s="61"/>
      <c r="O4" s="62"/>
    </row>
    <row r="5" spans="1:24" ht="12.75" customHeight="1" x14ac:dyDescent="0.25">
      <c r="A5" s="97" t="s">
        <v>21</v>
      </c>
      <c r="B5" s="98"/>
      <c r="C5" s="98"/>
      <c r="D5" s="98"/>
      <c r="E5" s="93" t="s">
        <v>22</v>
      </c>
      <c r="F5" s="93" t="s">
        <v>23</v>
      </c>
      <c r="G5" s="93"/>
      <c r="H5" s="93" t="s">
        <v>24</v>
      </c>
      <c r="I5" s="93" t="s">
        <v>25</v>
      </c>
      <c r="J5" s="93" t="s">
        <v>26</v>
      </c>
      <c r="K5" s="93"/>
      <c r="L5" s="95" t="s">
        <v>27</v>
      </c>
      <c r="M5" s="95"/>
      <c r="N5" s="95"/>
      <c r="O5" s="96"/>
    </row>
    <row r="6" spans="1:24" ht="46.5" customHeight="1" x14ac:dyDescent="0.25">
      <c r="A6" s="99"/>
      <c r="B6" s="91"/>
      <c r="C6" s="91"/>
      <c r="D6" s="91"/>
      <c r="E6" s="94"/>
      <c r="F6" s="94"/>
      <c r="G6" s="94"/>
      <c r="H6" s="94"/>
      <c r="I6" s="94"/>
      <c r="J6" s="94"/>
      <c r="K6" s="94"/>
      <c r="L6" s="91" t="s">
        <v>28</v>
      </c>
      <c r="M6" s="91"/>
      <c r="N6" s="91" t="s">
        <v>29</v>
      </c>
      <c r="O6" s="92"/>
    </row>
    <row r="7" spans="1:24" ht="48.75" customHeight="1" thickBot="1" x14ac:dyDescent="0.3">
      <c r="A7" s="102" t="str">
        <f>'SET-G. Oportunidades'!$C6</f>
        <v>Medir el nivel de eficiencia en el cumplimiento e inversion de los recursos gestionados a traves de convenios.</v>
      </c>
      <c r="B7" s="103"/>
      <c r="C7" s="103"/>
      <c r="D7" s="103"/>
      <c r="E7" s="12" t="s">
        <v>34</v>
      </c>
      <c r="F7" s="103" t="str">
        <f>'SET-G. Oportunidades'!$D6</f>
        <v>Monto de recursos gestionados / Monto de recursos presupuestados</v>
      </c>
      <c r="G7" s="103"/>
      <c r="H7" s="11">
        <f>$O14</f>
        <v>0.7</v>
      </c>
      <c r="I7" s="17" t="str">
        <f>'SET-G. Oportunidades'!$E6</f>
        <v>Trimestral</v>
      </c>
      <c r="J7" s="112" t="s">
        <v>75</v>
      </c>
      <c r="K7" s="113"/>
      <c r="L7" s="113"/>
      <c r="M7" s="113"/>
      <c r="N7" s="113"/>
      <c r="O7" s="114"/>
    </row>
    <row r="8" spans="1:24" ht="13.5" customHeight="1" x14ac:dyDescent="0.25">
      <c r="A8" s="115" t="s">
        <v>37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7"/>
    </row>
    <row r="9" spans="1:24" ht="35.25" customHeight="1" thickBot="1" x14ac:dyDescent="0.3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</row>
    <row r="10" spans="1:24" ht="15" customHeight="1" thickBot="1" x14ac:dyDescent="0.3">
      <c r="A10" s="147" t="s">
        <v>30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9"/>
      <c r="V10" s="6"/>
      <c r="W10" s="16"/>
      <c r="X10" s="16"/>
    </row>
    <row r="11" spans="1:24" ht="16.5" customHeight="1" x14ac:dyDescent="0.25">
      <c r="A11" s="124" t="s">
        <v>115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6"/>
      <c r="V11" s="6"/>
      <c r="W11" s="7"/>
      <c r="X11" s="7"/>
    </row>
    <row r="12" spans="1:24" ht="16.5" customHeight="1" x14ac:dyDescent="0.25">
      <c r="A12" s="100" t="s">
        <v>31</v>
      </c>
      <c r="B12" s="101"/>
      <c r="C12" s="47" t="s">
        <v>8</v>
      </c>
      <c r="D12" s="47" t="s">
        <v>9</v>
      </c>
      <c r="E12" s="47" t="s">
        <v>10</v>
      </c>
      <c r="F12" s="47" t="s">
        <v>11</v>
      </c>
      <c r="G12" s="47" t="s">
        <v>12</v>
      </c>
      <c r="H12" s="47" t="s">
        <v>13</v>
      </c>
      <c r="I12" s="47" t="s">
        <v>14</v>
      </c>
      <c r="J12" s="47" t="s">
        <v>15</v>
      </c>
      <c r="K12" s="47" t="s">
        <v>16</v>
      </c>
      <c r="L12" s="47" t="s">
        <v>17</v>
      </c>
      <c r="M12" s="47" t="s">
        <v>18</v>
      </c>
      <c r="N12" s="47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106" t="s">
        <v>38</v>
      </c>
      <c r="B13" s="107"/>
      <c r="C13" s="51" t="str">
        <f t="shared" ref="C13:N13" si="0">$O$13</f>
        <v>Sin</v>
      </c>
      <c r="D13" s="51" t="str">
        <f t="shared" si="0"/>
        <v>Sin</v>
      </c>
      <c r="E13" s="51" t="str">
        <f t="shared" si="0"/>
        <v>Sin</v>
      </c>
      <c r="F13" s="51" t="str">
        <f t="shared" si="0"/>
        <v>Sin</v>
      </c>
      <c r="G13" s="51" t="str">
        <f t="shared" si="0"/>
        <v>Sin</v>
      </c>
      <c r="H13" s="51" t="str">
        <f t="shared" si="0"/>
        <v>Sin</v>
      </c>
      <c r="I13" s="51" t="str">
        <f t="shared" si="0"/>
        <v>Sin</v>
      </c>
      <c r="J13" s="51" t="str">
        <f t="shared" si="0"/>
        <v>Sin</v>
      </c>
      <c r="K13" s="51" t="str">
        <f t="shared" si="0"/>
        <v>Sin</v>
      </c>
      <c r="L13" s="51" t="str">
        <f t="shared" si="0"/>
        <v>Sin</v>
      </c>
      <c r="M13" s="51" t="str">
        <f t="shared" si="0"/>
        <v>Sin</v>
      </c>
      <c r="N13" s="51" t="str">
        <f t="shared" si="0"/>
        <v>Sin</v>
      </c>
      <c r="O13" s="49" t="str">
        <f>'SET-G. Oportunidades'!J6</f>
        <v>Sin</v>
      </c>
      <c r="V13" s="6"/>
      <c r="W13" s="7"/>
      <c r="X13" s="7"/>
    </row>
    <row r="14" spans="1:24" ht="17.25" customHeight="1" x14ac:dyDescent="0.25">
      <c r="A14" s="106" t="s">
        <v>116</v>
      </c>
      <c r="B14" s="107"/>
      <c r="C14" s="51">
        <f t="shared" ref="C14:N14" si="1">$O$14</f>
        <v>0.7</v>
      </c>
      <c r="D14" s="51">
        <f t="shared" si="1"/>
        <v>0.7</v>
      </c>
      <c r="E14" s="51">
        <f t="shared" si="1"/>
        <v>0.7</v>
      </c>
      <c r="F14" s="51">
        <f t="shared" si="1"/>
        <v>0.7</v>
      </c>
      <c r="G14" s="51">
        <f t="shared" si="1"/>
        <v>0.7</v>
      </c>
      <c r="H14" s="51">
        <f t="shared" si="1"/>
        <v>0.7</v>
      </c>
      <c r="I14" s="51">
        <f t="shared" si="1"/>
        <v>0.7</v>
      </c>
      <c r="J14" s="51">
        <f t="shared" si="1"/>
        <v>0.7</v>
      </c>
      <c r="K14" s="51">
        <f t="shared" si="1"/>
        <v>0.7</v>
      </c>
      <c r="L14" s="51">
        <f t="shared" si="1"/>
        <v>0.7</v>
      </c>
      <c r="M14" s="51">
        <f t="shared" si="1"/>
        <v>0.7</v>
      </c>
      <c r="N14" s="51">
        <f t="shared" si="1"/>
        <v>0.7</v>
      </c>
      <c r="O14" s="50">
        <f>'SET-G. Oportunidades'!K6</f>
        <v>0.7</v>
      </c>
      <c r="V14" s="6"/>
      <c r="W14" s="7"/>
      <c r="X14" s="7"/>
    </row>
    <row r="15" spans="1:24" ht="17.25" customHeight="1" x14ac:dyDescent="0.25">
      <c r="A15" s="108" t="s">
        <v>112</v>
      </c>
      <c r="B15" s="109"/>
      <c r="C15" s="9" t="str">
        <f t="shared" ref="C15:E15" si="2">IF((C17),C16/C17,"-")</f>
        <v>-</v>
      </c>
      <c r="D15" s="9" t="str">
        <f t="shared" si="2"/>
        <v>-</v>
      </c>
      <c r="E15" s="9" t="str">
        <f t="shared" si="2"/>
        <v>-</v>
      </c>
      <c r="F15" s="9" t="str">
        <f>IF((F17),F16/F17,"-")</f>
        <v>-</v>
      </c>
      <c r="G15" s="9" t="str">
        <f t="shared" ref="G15:O15" si="3">IF((G17),G16/G17,"-")</f>
        <v>-</v>
      </c>
      <c r="H15" s="9" t="str">
        <f t="shared" si="3"/>
        <v>-</v>
      </c>
      <c r="I15" s="9" t="str">
        <f t="shared" si="3"/>
        <v>-</v>
      </c>
      <c r="J15" s="9" t="str">
        <f t="shared" si="3"/>
        <v>-</v>
      </c>
      <c r="K15" s="9" t="str">
        <f t="shared" si="3"/>
        <v>-</v>
      </c>
      <c r="L15" s="9" t="str">
        <f t="shared" si="3"/>
        <v>-</v>
      </c>
      <c r="M15" s="9" t="str">
        <f t="shared" si="3"/>
        <v>-</v>
      </c>
      <c r="N15" s="9" t="str">
        <f t="shared" si="3"/>
        <v>-</v>
      </c>
      <c r="O15" s="10" t="str">
        <f t="shared" si="3"/>
        <v>-</v>
      </c>
      <c r="V15" s="6"/>
      <c r="W15" s="7"/>
      <c r="X15" s="7"/>
    </row>
    <row r="16" spans="1:24" ht="27.75" customHeight="1" x14ac:dyDescent="0.25">
      <c r="A16" s="110" t="s">
        <v>36</v>
      </c>
      <c r="B16" s="26" t="s">
        <v>102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/>
      <c r="M16" s="3"/>
      <c r="N16" s="3"/>
      <c r="O16" s="13">
        <f>SUM(C16:N16)</f>
        <v>0</v>
      </c>
      <c r="V16" s="6"/>
      <c r="W16" s="7"/>
      <c r="X16" s="7"/>
    </row>
    <row r="17" spans="1:24" ht="23.25" customHeight="1" x14ac:dyDescent="0.25">
      <c r="A17" s="110"/>
      <c r="B17" s="26" t="s">
        <v>103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/>
      <c r="M17" s="3"/>
      <c r="N17" s="3"/>
      <c r="O17" s="13">
        <f>SUM(C17:N17)</f>
        <v>0</v>
      </c>
      <c r="V17" s="6"/>
      <c r="W17" s="7"/>
      <c r="X17" s="7"/>
    </row>
    <row r="18" spans="1:24" ht="17.25" customHeight="1" x14ac:dyDescent="0.25">
      <c r="A18" s="110"/>
      <c r="B18" s="4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3"/>
      <c r="V18" s="6"/>
      <c r="W18" s="7"/>
      <c r="X18" s="7"/>
    </row>
    <row r="19" spans="1:24" ht="18" customHeight="1" thickBot="1" x14ac:dyDescent="0.3">
      <c r="A19" s="111"/>
      <c r="B19" s="45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4"/>
      <c r="V19" s="6"/>
      <c r="W19" s="7"/>
      <c r="X19" s="7"/>
    </row>
    <row r="20" spans="1:24" ht="33" customHeight="1" thickBot="1" x14ac:dyDescent="0.3">
      <c r="A20" s="82" t="s">
        <v>33</v>
      </c>
      <c r="B20" s="83"/>
      <c r="C20" s="84"/>
      <c r="D20" s="157" t="str">
        <f>'SET-G. Oportunidades'!$G6</f>
        <v>Entre 71% y 100%</v>
      </c>
      <c r="E20" s="158"/>
      <c r="F20" s="158"/>
      <c r="G20" s="159"/>
      <c r="H20" s="157" t="str">
        <f>'SET-G. Oportunidades'!$H6</f>
        <v>Entre 60% y 70%</v>
      </c>
      <c r="I20" s="158"/>
      <c r="J20" s="158"/>
      <c r="K20" s="159"/>
      <c r="L20" s="160" t="str">
        <f>'SET-G. Oportunidades'!$I6</f>
        <v>Menor al 59%</v>
      </c>
      <c r="M20" s="161"/>
      <c r="N20" s="161"/>
      <c r="O20" s="162"/>
      <c r="V20" s="6"/>
      <c r="W20" s="7"/>
      <c r="X20" s="7"/>
    </row>
    <row r="21" spans="1:24" ht="33" customHeight="1" thickBot="1" x14ac:dyDescent="0.3">
      <c r="A21" s="85"/>
      <c r="B21" s="86"/>
      <c r="C21" s="86"/>
      <c r="D21" s="87" t="s">
        <v>7</v>
      </c>
      <c r="E21" s="87"/>
      <c r="F21" s="87"/>
      <c r="G21" s="87"/>
      <c r="H21" s="88" t="s">
        <v>53</v>
      </c>
      <c r="I21" s="88"/>
      <c r="J21" s="88"/>
      <c r="K21" s="88"/>
      <c r="L21" s="89" t="s">
        <v>54</v>
      </c>
      <c r="M21" s="89"/>
      <c r="N21" s="89"/>
      <c r="O21" s="90"/>
      <c r="V21" s="6"/>
      <c r="W21" s="7"/>
      <c r="X21" s="7"/>
    </row>
    <row r="22" spans="1:24" ht="15.75" customHeight="1" thickBot="1" x14ac:dyDescent="0.3">
      <c r="A22" s="73" t="s">
        <v>35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/>
      <c r="V22" s="6"/>
      <c r="W22" s="7"/>
      <c r="X22" s="7"/>
    </row>
    <row r="23" spans="1:24" ht="264.75" customHeight="1" thickBot="1" x14ac:dyDescent="0.3">
      <c r="A23" s="154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6"/>
      <c r="V23" s="6"/>
    </row>
    <row r="24" spans="1:24" ht="15" customHeight="1" x14ac:dyDescent="0.25">
      <c r="A24" s="130" t="s">
        <v>50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2" t="s">
        <v>52</v>
      </c>
      <c r="O24" s="133"/>
    </row>
    <row r="25" spans="1:24" ht="18.75" customHeight="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6">
        <v>45658</v>
      </c>
      <c r="O25" s="57"/>
    </row>
    <row r="26" spans="1:24" ht="18.75" customHeight="1" x14ac:dyDescent="0.2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>
        <v>45689</v>
      </c>
      <c r="O26" s="57"/>
    </row>
    <row r="27" spans="1:24" ht="18.75" customHeight="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6">
        <v>45717</v>
      </c>
      <c r="O27" s="57"/>
    </row>
    <row r="28" spans="1:24" ht="18.75" customHeight="1" x14ac:dyDescent="0.2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6">
        <v>45748</v>
      </c>
      <c r="O28" s="57"/>
    </row>
    <row r="29" spans="1:24" ht="18.75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6">
        <v>45778</v>
      </c>
      <c r="O29" s="57"/>
    </row>
    <row r="30" spans="1:24" ht="18.75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6">
        <v>45809</v>
      </c>
      <c r="O30" s="57"/>
    </row>
    <row r="31" spans="1:24" ht="18.75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>
        <v>45839</v>
      </c>
      <c r="O31" s="57"/>
    </row>
    <row r="32" spans="1:24" ht="18.75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6">
        <v>45870</v>
      </c>
      <c r="O32" s="57"/>
    </row>
    <row r="33" spans="1:17" ht="18.75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6">
        <v>45901</v>
      </c>
      <c r="O33" s="57"/>
    </row>
    <row r="34" spans="1:17" ht="18.75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6">
        <v>45931</v>
      </c>
      <c r="O34" s="57"/>
    </row>
    <row r="35" spans="1:17" ht="18.75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6">
        <v>45962</v>
      </c>
      <c r="O35" s="57"/>
    </row>
    <row r="36" spans="1:17" ht="18.75" customHeight="1" thickBo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6">
        <v>45992</v>
      </c>
      <c r="O36" s="57"/>
    </row>
    <row r="37" spans="1:17" ht="15" customHeight="1" x14ac:dyDescent="0.25">
      <c r="A37" s="130" t="s">
        <v>51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2" t="s">
        <v>52</v>
      </c>
      <c r="O37" s="133"/>
    </row>
    <row r="38" spans="1:17" ht="24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134"/>
      <c r="O38" s="135"/>
    </row>
    <row r="39" spans="1:17" ht="22.5" customHeight="1" thickBot="1" x14ac:dyDescent="0.3">
      <c r="A39" s="127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17" ht="6.75" customHeight="1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  <row r="42" spans="1:17" ht="14.25" x14ac:dyDescent="0.2">
      <c r="Q42" s="34" t="s">
        <v>73</v>
      </c>
    </row>
    <row r="43" spans="1:17" ht="14.25" x14ac:dyDescent="0.2">
      <c r="Q43" s="34" t="s">
        <v>74</v>
      </c>
    </row>
    <row r="44" spans="1:17" ht="14.25" x14ac:dyDescent="0.2">
      <c r="Q44" s="34" t="s">
        <v>75</v>
      </c>
    </row>
    <row r="45" spans="1:17" ht="14.25" x14ac:dyDescent="0.2">
      <c r="Q45" s="34" t="s">
        <v>76</v>
      </c>
    </row>
    <row r="46" spans="1:17" ht="14.25" x14ac:dyDescent="0.2">
      <c r="Q46" s="34" t="s">
        <v>77</v>
      </c>
    </row>
    <row r="47" spans="1:17" ht="14.25" x14ac:dyDescent="0.2">
      <c r="Q47" s="34" t="s">
        <v>78</v>
      </c>
    </row>
    <row r="48" spans="1:17" ht="14.25" x14ac:dyDescent="0.2">
      <c r="Q48" s="34" t="s">
        <v>79</v>
      </c>
    </row>
    <row r="49" spans="17:17" ht="14.25" x14ac:dyDescent="0.2">
      <c r="Q49" s="34" t="s">
        <v>80</v>
      </c>
    </row>
    <row r="50" spans="17:17" ht="14.25" x14ac:dyDescent="0.2">
      <c r="Q50" s="34" t="s">
        <v>81</v>
      </c>
    </row>
    <row r="51" spans="17:17" ht="14.25" x14ac:dyDescent="0.2">
      <c r="Q51" s="34" t="s">
        <v>82</v>
      </c>
    </row>
    <row r="52" spans="17:17" ht="14.25" x14ac:dyDescent="0.2">
      <c r="Q52" s="34" t="s">
        <v>83</v>
      </c>
    </row>
    <row r="53" spans="17:17" ht="14.25" x14ac:dyDescent="0.2">
      <c r="Q53" s="34" t="s">
        <v>84</v>
      </c>
    </row>
    <row r="54" spans="17:17" ht="14.25" x14ac:dyDescent="0.2">
      <c r="Q54" s="34" t="s">
        <v>85</v>
      </c>
    </row>
    <row r="56" spans="17:17" x14ac:dyDescent="0.25">
      <c r="Q56" s="38" t="s">
        <v>90</v>
      </c>
    </row>
    <row r="57" spans="17:17" x14ac:dyDescent="0.25">
      <c r="Q57" s="30">
        <v>0.7</v>
      </c>
    </row>
  </sheetData>
  <mergeCells count="71">
    <mergeCell ref="A1:E1"/>
    <mergeCell ref="F1:O1"/>
    <mergeCell ref="A2:E2"/>
    <mergeCell ref="F2:O2"/>
    <mergeCell ref="N6:O6"/>
    <mergeCell ref="I5:I6"/>
    <mergeCell ref="J5:K6"/>
    <mergeCell ref="L5:O5"/>
    <mergeCell ref="L6:M6"/>
    <mergeCell ref="A3:E3"/>
    <mergeCell ref="F3:O3"/>
    <mergeCell ref="A4:E4"/>
    <mergeCell ref="G4:O4"/>
    <mergeCell ref="A5:D6"/>
    <mergeCell ref="E5:E6"/>
    <mergeCell ref="F5:G6"/>
    <mergeCell ref="A7:D7"/>
    <mergeCell ref="F7:G7"/>
    <mergeCell ref="L21:O21"/>
    <mergeCell ref="L20:O20"/>
    <mergeCell ref="D21:G21"/>
    <mergeCell ref="H21:K21"/>
    <mergeCell ref="A9:O9"/>
    <mergeCell ref="A12:B12"/>
    <mergeCell ref="A14:B14"/>
    <mergeCell ref="A15:B15"/>
    <mergeCell ref="A16:A19"/>
    <mergeCell ref="A13:B13"/>
    <mergeCell ref="A8:O8"/>
    <mergeCell ref="J7:O7"/>
    <mergeCell ref="A10:O10"/>
    <mergeCell ref="A11:O11"/>
    <mergeCell ref="H5:H6"/>
    <mergeCell ref="A40:O40"/>
    <mergeCell ref="A23:O23"/>
    <mergeCell ref="H20:K20"/>
    <mergeCell ref="A20:C21"/>
    <mergeCell ref="D20:G20"/>
    <mergeCell ref="A22:O22"/>
    <mergeCell ref="A39:M39"/>
    <mergeCell ref="N39:O39"/>
    <mergeCell ref="A24:M24"/>
    <mergeCell ref="N24:O24"/>
    <mergeCell ref="N37:O37"/>
    <mergeCell ref="A37:M37"/>
    <mergeCell ref="N38:O38"/>
    <mergeCell ref="A38:M38"/>
    <mergeCell ref="A25:M25"/>
    <mergeCell ref="N25:O25"/>
    <mergeCell ref="A26:M26"/>
    <mergeCell ref="N26:O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5:M35"/>
    <mergeCell ref="N35:O35"/>
    <mergeCell ref="A36:M36"/>
    <mergeCell ref="N36:O36"/>
    <mergeCell ref="A32:M32"/>
    <mergeCell ref="N32:O32"/>
    <mergeCell ref="A33:M33"/>
    <mergeCell ref="N33:O33"/>
    <mergeCell ref="A34:M34"/>
    <mergeCell ref="N34:O34"/>
  </mergeCells>
  <dataValidations disablePrompts="1" count="1">
    <dataValidation type="list" allowBlank="1" showInputMessage="1" showErrorMessage="1" sqref="J7:O7" xr:uid="{00000000-0002-0000-0200-000000000000}">
      <formula1>$Q$42:$Q$54</formula1>
    </dataValidation>
  </dataValidations>
  <pageMargins left="0.19685039370078741" right="0.74803149606299213" top="1.07" bottom="0.78740157480314965" header="0" footer="0"/>
  <pageSetup scale="73" orientation="portrait" horizontalDpi="4294967294" verticalDpi="4294967294" r:id="rId1"/>
  <headerFooter>
    <oddHeader>&amp;L&amp;G&amp;C&amp;"Arial Rounded MT Bold,Normal"
AGUAS DEL HUILA S.A. E.S.P.
&amp;10NIT.  800.100.553-2
FORMATO: MATRIZ DE REGISTRO Y MEDICIÓN DE INDICADORES&amp;11
&amp;8VERSION 7.0&amp;R&amp;G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(Colombia).&amp;R&amp;"Arial,Normal"&amp;7&amp;K000000Pág. &amp;P | 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7"/>
  <sheetViews>
    <sheetView tabSelected="1" view="pageLayout" zoomScaleNormal="100" zoomScaleSheetLayoutView="72" workbookViewId="0">
      <selection activeCell="F2" sqref="F2:O2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11.42578125" style="2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65" t="s">
        <v>0</v>
      </c>
      <c r="B1" s="66"/>
      <c r="C1" s="66"/>
      <c r="D1" s="66"/>
      <c r="E1" s="66"/>
      <c r="F1" s="66" t="str">
        <f>'SET-G. Oportunidades'!J2</f>
        <v>GESTIÓN DE OPORTUNIDADES</v>
      </c>
      <c r="G1" s="66"/>
      <c r="H1" s="66"/>
      <c r="I1" s="66"/>
      <c r="J1" s="66"/>
      <c r="K1" s="66"/>
      <c r="L1" s="66"/>
      <c r="M1" s="66"/>
      <c r="N1" s="66"/>
      <c r="O1" s="67"/>
    </row>
    <row r="2" spans="1:24" ht="15.75" customHeight="1" x14ac:dyDescent="0.25">
      <c r="A2" s="63" t="s">
        <v>1</v>
      </c>
      <c r="B2" s="64"/>
      <c r="C2" s="64"/>
      <c r="D2" s="64"/>
      <c r="E2" s="64"/>
      <c r="F2" s="68" t="str">
        <f>'SET-G. Oportunidades'!$B7</f>
        <v>Indice de valor ganado</v>
      </c>
      <c r="G2" s="68"/>
      <c r="H2" s="68"/>
      <c r="I2" s="68"/>
      <c r="J2" s="68"/>
      <c r="K2" s="68"/>
      <c r="L2" s="68"/>
      <c r="M2" s="68"/>
      <c r="N2" s="68"/>
      <c r="O2" s="69"/>
    </row>
    <row r="3" spans="1:24" ht="15.75" customHeight="1" x14ac:dyDescent="0.25">
      <c r="A3" s="63" t="s">
        <v>47</v>
      </c>
      <c r="B3" s="64"/>
      <c r="C3" s="64"/>
      <c r="D3" s="64"/>
      <c r="E3" s="64"/>
      <c r="F3" s="70" t="str">
        <f>'SET-G. Oportunidades'!F7</f>
        <v>Efectividad</v>
      </c>
      <c r="G3" s="71"/>
      <c r="H3" s="71"/>
      <c r="I3" s="71"/>
      <c r="J3" s="71"/>
      <c r="K3" s="71"/>
      <c r="L3" s="71"/>
      <c r="M3" s="71"/>
      <c r="N3" s="71"/>
      <c r="O3" s="72"/>
    </row>
    <row r="4" spans="1:24" ht="17.25" customHeight="1" thickBot="1" x14ac:dyDescent="0.3">
      <c r="A4" s="59" t="s">
        <v>20</v>
      </c>
      <c r="B4" s="60"/>
      <c r="C4" s="60"/>
      <c r="D4" s="60"/>
      <c r="E4" s="60"/>
      <c r="F4" s="15" t="s">
        <v>86</v>
      </c>
      <c r="G4" s="61" t="str">
        <f>'SET-G. Oportunidades'!A7</f>
        <v>IN03</v>
      </c>
      <c r="H4" s="61"/>
      <c r="I4" s="61"/>
      <c r="J4" s="61"/>
      <c r="K4" s="61"/>
      <c r="L4" s="61"/>
      <c r="M4" s="61"/>
      <c r="N4" s="61"/>
      <c r="O4" s="62"/>
    </row>
    <row r="5" spans="1:24" ht="12.75" customHeight="1" x14ac:dyDescent="0.25">
      <c r="A5" s="97" t="s">
        <v>21</v>
      </c>
      <c r="B5" s="98"/>
      <c r="C5" s="98"/>
      <c r="D5" s="98"/>
      <c r="E5" s="93" t="s">
        <v>22</v>
      </c>
      <c r="F5" s="93" t="s">
        <v>23</v>
      </c>
      <c r="G5" s="93"/>
      <c r="H5" s="93" t="s">
        <v>24</v>
      </c>
      <c r="I5" s="93" t="s">
        <v>25</v>
      </c>
      <c r="J5" s="93" t="s">
        <v>26</v>
      </c>
      <c r="K5" s="93"/>
      <c r="L5" s="95" t="s">
        <v>27</v>
      </c>
      <c r="M5" s="95"/>
      <c r="N5" s="95"/>
      <c r="O5" s="96"/>
    </row>
    <row r="6" spans="1:24" ht="46.5" customHeight="1" x14ac:dyDescent="0.25">
      <c r="A6" s="99"/>
      <c r="B6" s="91"/>
      <c r="C6" s="91"/>
      <c r="D6" s="91"/>
      <c r="E6" s="94"/>
      <c r="F6" s="94"/>
      <c r="G6" s="94"/>
      <c r="H6" s="94"/>
      <c r="I6" s="94"/>
      <c r="J6" s="94"/>
      <c r="K6" s="94"/>
      <c r="L6" s="91" t="s">
        <v>28</v>
      </c>
      <c r="M6" s="91"/>
      <c r="N6" s="91" t="s">
        <v>29</v>
      </c>
      <c r="O6" s="92"/>
    </row>
    <row r="7" spans="1:24" ht="74.25" customHeight="1" thickBot="1" x14ac:dyDescent="0.3">
      <c r="A7" s="102" t="str">
        <f>'SET-G. Oportunidades'!$C7</f>
        <v>Medir el nivel de eficiencia de los recursos y la ejcucion de los mismos en la planeacion de los proyecto, interventorias a traves de convenios.</v>
      </c>
      <c r="B7" s="103"/>
      <c r="C7" s="103"/>
      <c r="D7" s="103"/>
      <c r="E7" s="12" t="s">
        <v>96</v>
      </c>
      <c r="F7" s="103" t="str">
        <f>'SET-G. Oportunidades'!$D7</f>
        <v>(Costos presupuestos - Costos reales)+(Tiempo real de ejecución -Tiempo presupuestado de ejecución)</v>
      </c>
      <c r="G7" s="103"/>
      <c r="H7" s="11" t="str">
        <f>$O14</f>
        <v>&gt; 1</v>
      </c>
      <c r="I7" s="17" t="str">
        <f>'SET-G. Oportunidades'!$E7</f>
        <v>Trimestral</v>
      </c>
      <c r="J7" s="112" t="s">
        <v>75</v>
      </c>
      <c r="K7" s="113"/>
      <c r="L7" s="113"/>
      <c r="M7" s="113"/>
      <c r="N7" s="113"/>
      <c r="O7" s="114"/>
    </row>
    <row r="8" spans="1:24" ht="13.5" customHeight="1" x14ac:dyDescent="0.25">
      <c r="A8" s="115" t="s">
        <v>37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7"/>
    </row>
    <row r="9" spans="1:24" ht="21.75" customHeight="1" thickBot="1" x14ac:dyDescent="0.3">
      <c r="A9" s="118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</row>
    <row r="10" spans="1:24" ht="15" customHeight="1" thickBot="1" x14ac:dyDescent="0.3">
      <c r="A10" s="121" t="s">
        <v>30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3"/>
      <c r="V10" s="6"/>
      <c r="W10" s="16"/>
      <c r="X10" s="16"/>
    </row>
    <row r="11" spans="1:24" ht="16.5" customHeight="1" x14ac:dyDescent="0.25">
      <c r="A11" s="124" t="s">
        <v>115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6"/>
      <c r="V11" s="6"/>
      <c r="W11" s="7"/>
      <c r="X11" s="7"/>
    </row>
    <row r="12" spans="1:24" ht="16.5" customHeight="1" x14ac:dyDescent="0.25">
      <c r="A12" s="100" t="s">
        <v>31</v>
      </c>
      <c r="B12" s="101"/>
      <c r="C12" s="47" t="s">
        <v>8</v>
      </c>
      <c r="D12" s="47" t="s">
        <v>9</v>
      </c>
      <c r="E12" s="47" t="s">
        <v>10</v>
      </c>
      <c r="F12" s="47" t="s">
        <v>11</v>
      </c>
      <c r="G12" s="47" t="s">
        <v>12</v>
      </c>
      <c r="H12" s="47" t="s">
        <v>13</v>
      </c>
      <c r="I12" s="47" t="s">
        <v>14</v>
      </c>
      <c r="J12" s="47" t="s">
        <v>15</v>
      </c>
      <c r="K12" s="47" t="s">
        <v>16</v>
      </c>
      <c r="L12" s="47" t="s">
        <v>17</v>
      </c>
      <c r="M12" s="47" t="s">
        <v>18</v>
      </c>
      <c r="N12" s="47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106" t="s">
        <v>38</v>
      </c>
      <c r="B13" s="107"/>
      <c r="C13" s="48" t="str">
        <f t="shared" ref="C13:N13" si="0">$O$13</f>
        <v>Sin</v>
      </c>
      <c r="D13" s="48" t="str">
        <f t="shared" si="0"/>
        <v>Sin</v>
      </c>
      <c r="E13" s="48" t="str">
        <f t="shared" si="0"/>
        <v>Sin</v>
      </c>
      <c r="F13" s="48" t="str">
        <f t="shared" si="0"/>
        <v>Sin</v>
      </c>
      <c r="G13" s="48" t="str">
        <f t="shared" si="0"/>
        <v>Sin</v>
      </c>
      <c r="H13" s="48" t="str">
        <f t="shared" si="0"/>
        <v>Sin</v>
      </c>
      <c r="I13" s="48" t="str">
        <f t="shared" si="0"/>
        <v>Sin</v>
      </c>
      <c r="J13" s="48" t="str">
        <f t="shared" si="0"/>
        <v>Sin</v>
      </c>
      <c r="K13" s="48" t="str">
        <f t="shared" si="0"/>
        <v>Sin</v>
      </c>
      <c r="L13" s="48" t="str">
        <f t="shared" si="0"/>
        <v>Sin</v>
      </c>
      <c r="M13" s="48" t="str">
        <f t="shared" si="0"/>
        <v>Sin</v>
      </c>
      <c r="N13" s="48" t="str">
        <f t="shared" si="0"/>
        <v>Sin</v>
      </c>
      <c r="O13" s="52" t="str">
        <f>'SET-G. Oportunidades'!J7</f>
        <v>Sin</v>
      </c>
      <c r="V13" s="6"/>
      <c r="W13" s="7"/>
      <c r="X13" s="7"/>
    </row>
    <row r="14" spans="1:24" ht="17.25" customHeight="1" x14ac:dyDescent="0.25">
      <c r="A14" s="106" t="s">
        <v>116</v>
      </c>
      <c r="B14" s="107"/>
      <c r="C14" s="48" t="str">
        <f t="shared" ref="C14:N14" si="1">$O$14</f>
        <v>&gt; 1</v>
      </c>
      <c r="D14" s="48" t="str">
        <f t="shared" si="1"/>
        <v>&gt; 1</v>
      </c>
      <c r="E14" s="48" t="str">
        <f t="shared" si="1"/>
        <v>&gt; 1</v>
      </c>
      <c r="F14" s="48" t="str">
        <f t="shared" si="1"/>
        <v>&gt; 1</v>
      </c>
      <c r="G14" s="48" t="str">
        <f t="shared" si="1"/>
        <v>&gt; 1</v>
      </c>
      <c r="H14" s="48" t="str">
        <f t="shared" si="1"/>
        <v>&gt; 1</v>
      </c>
      <c r="I14" s="48" t="str">
        <f t="shared" si="1"/>
        <v>&gt; 1</v>
      </c>
      <c r="J14" s="48" t="str">
        <f t="shared" si="1"/>
        <v>&gt; 1</v>
      </c>
      <c r="K14" s="48" t="str">
        <f t="shared" si="1"/>
        <v>&gt; 1</v>
      </c>
      <c r="L14" s="48" t="str">
        <f t="shared" si="1"/>
        <v>&gt; 1</v>
      </c>
      <c r="M14" s="48" t="str">
        <f t="shared" si="1"/>
        <v>&gt; 1</v>
      </c>
      <c r="N14" s="48" t="str">
        <f t="shared" si="1"/>
        <v>&gt; 1</v>
      </c>
      <c r="O14" s="53" t="str">
        <f>'SET-G. Oportunidades'!K7</f>
        <v>&gt; 1</v>
      </c>
      <c r="V14" s="6"/>
      <c r="W14" s="7"/>
      <c r="X14" s="7"/>
    </row>
    <row r="15" spans="1:24" ht="17.25" customHeight="1" x14ac:dyDescent="0.25">
      <c r="A15" s="108" t="s">
        <v>112</v>
      </c>
      <c r="B15" s="109"/>
      <c r="C15" s="40" t="str">
        <f>IF((C17),(C16-C17)+(C18-C19),"-")</f>
        <v>-</v>
      </c>
      <c r="D15" s="40" t="str">
        <f t="shared" ref="D15:O15" si="2">IF((D17),(D16-D17)+(D18-D19),"-")</f>
        <v>-</v>
      </c>
      <c r="E15" s="40" t="str">
        <f t="shared" si="2"/>
        <v>-</v>
      </c>
      <c r="F15" s="40" t="str">
        <f t="shared" si="2"/>
        <v>-</v>
      </c>
      <c r="G15" s="40" t="str">
        <f t="shared" si="2"/>
        <v>-</v>
      </c>
      <c r="H15" s="40" t="str">
        <f t="shared" si="2"/>
        <v>-</v>
      </c>
      <c r="I15" s="40" t="str">
        <f t="shared" si="2"/>
        <v>-</v>
      </c>
      <c r="J15" s="40" t="str">
        <f t="shared" si="2"/>
        <v>-</v>
      </c>
      <c r="K15" s="40" t="str">
        <f t="shared" si="2"/>
        <v>-</v>
      </c>
      <c r="L15" s="40" t="str">
        <f t="shared" si="2"/>
        <v>-</v>
      </c>
      <c r="M15" s="40" t="str">
        <f t="shared" si="2"/>
        <v>-</v>
      </c>
      <c r="N15" s="40" t="str">
        <f t="shared" si="2"/>
        <v>-</v>
      </c>
      <c r="O15" s="41" t="str">
        <f t="shared" si="2"/>
        <v>-</v>
      </c>
      <c r="V15" s="6"/>
      <c r="W15" s="7"/>
      <c r="X15" s="7"/>
    </row>
    <row r="16" spans="1:24" ht="17.25" customHeight="1" x14ac:dyDescent="0.25">
      <c r="A16" s="110" t="s">
        <v>36</v>
      </c>
      <c r="B16" s="46" t="s">
        <v>104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5">
        <f>SUM(C16:N16)</f>
        <v>0</v>
      </c>
      <c r="V16" s="6"/>
      <c r="W16" s="7"/>
      <c r="X16" s="7"/>
    </row>
    <row r="17" spans="1:24" ht="15.75" customHeight="1" x14ac:dyDescent="0.25">
      <c r="A17" s="110"/>
      <c r="B17" s="46" t="s">
        <v>105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>
        <f t="shared" ref="O17:O19" si="3">SUM(C17:N17)</f>
        <v>0</v>
      </c>
      <c r="V17" s="6"/>
      <c r="W17" s="7"/>
      <c r="X17" s="7"/>
    </row>
    <row r="18" spans="1:24" ht="17.25" customHeight="1" x14ac:dyDescent="0.25">
      <c r="A18" s="110"/>
      <c r="B18" s="46" t="s">
        <v>106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5">
        <f t="shared" si="3"/>
        <v>0</v>
      </c>
      <c r="V18" s="6"/>
      <c r="W18" s="7"/>
      <c r="X18" s="7"/>
    </row>
    <row r="19" spans="1:24" ht="18" customHeight="1" thickBot="1" x14ac:dyDescent="0.3">
      <c r="A19" s="111"/>
      <c r="B19" s="45" t="s">
        <v>107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2">
        <f t="shared" si="3"/>
        <v>0</v>
      </c>
      <c r="V19" s="6"/>
      <c r="W19" s="7"/>
      <c r="X19" s="7"/>
    </row>
    <row r="20" spans="1:24" ht="14.25" customHeight="1" thickBot="1" x14ac:dyDescent="0.3">
      <c r="A20" s="82" t="s">
        <v>33</v>
      </c>
      <c r="B20" s="83"/>
      <c r="C20" s="84"/>
      <c r="D20" s="79" t="str">
        <f>'SET-G. Oportunidades'!$G7</f>
        <v>&gt; 1</v>
      </c>
      <c r="E20" s="80"/>
      <c r="F20" s="80"/>
      <c r="G20" s="81"/>
      <c r="H20" s="79" t="str">
        <f>'SET-G. Oportunidades'!$H7</f>
        <v>Igual a 1</v>
      </c>
      <c r="I20" s="80"/>
      <c r="J20" s="80"/>
      <c r="K20" s="81"/>
      <c r="L20" s="79" t="str">
        <f>'SET-G. Oportunidades'!$I7</f>
        <v>&lt; 1</v>
      </c>
      <c r="M20" s="104"/>
      <c r="N20" s="104"/>
      <c r="O20" s="105"/>
      <c r="V20" s="6"/>
      <c r="W20" s="7"/>
      <c r="X20" s="7"/>
    </row>
    <row r="21" spans="1:24" ht="33" customHeight="1" thickBot="1" x14ac:dyDescent="0.3">
      <c r="A21" s="85"/>
      <c r="B21" s="86"/>
      <c r="C21" s="86"/>
      <c r="D21" s="87" t="s">
        <v>7</v>
      </c>
      <c r="E21" s="87"/>
      <c r="F21" s="87"/>
      <c r="G21" s="87"/>
      <c r="H21" s="88" t="s">
        <v>53</v>
      </c>
      <c r="I21" s="88"/>
      <c r="J21" s="88"/>
      <c r="K21" s="88"/>
      <c r="L21" s="89" t="s">
        <v>54</v>
      </c>
      <c r="M21" s="89"/>
      <c r="N21" s="89"/>
      <c r="O21" s="90"/>
      <c r="V21" s="6"/>
      <c r="W21" s="7"/>
      <c r="X21" s="7"/>
    </row>
    <row r="22" spans="1:24" ht="15.75" customHeight="1" thickBot="1" x14ac:dyDescent="0.3">
      <c r="A22" s="73" t="s">
        <v>35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/>
      <c r="V22" s="6"/>
      <c r="W22" s="7"/>
      <c r="X22" s="7"/>
    </row>
    <row r="23" spans="1:24" ht="264.75" customHeight="1" thickBot="1" x14ac:dyDescent="0.3">
      <c r="A23" s="76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8"/>
      <c r="V23" s="6"/>
    </row>
    <row r="24" spans="1:24" ht="15" customHeight="1" x14ac:dyDescent="0.25">
      <c r="A24" s="130" t="s">
        <v>50</v>
      </c>
      <c r="B24" s="131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2" t="s">
        <v>52</v>
      </c>
      <c r="O24" s="133"/>
    </row>
    <row r="25" spans="1:24" ht="18.75" customHeight="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6">
        <v>45658</v>
      </c>
      <c r="O25" s="57"/>
    </row>
    <row r="26" spans="1:24" ht="18.75" customHeight="1" x14ac:dyDescent="0.2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6">
        <v>45689</v>
      </c>
      <c r="O26" s="57"/>
    </row>
    <row r="27" spans="1:24" ht="18.75" customHeight="1" x14ac:dyDescent="0.2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6">
        <v>45717</v>
      </c>
      <c r="O27" s="57"/>
    </row>
    <row r="28" spans="1:24" ht="18.75" customHeight="1" x14ac:dyDescent="0.2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6">
        <v>45748</v>
      </c>
      <c r="O28" s="57"/>
    </row>
    <row r="29" spans="1:24" ht="18.75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6">
        <v>45778</v>
      </c>
      <c r="O29" s="57"/>
    </row>
    <row r="30" spans="1:24" ht="18.75" customHeight="1" x14ac:dyDescent="0.2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6">
        <v>45809</v>
      </c>
      <c r="O30" s="57"/>
    </row>
    <row r="31" spans="1:24" ht="18.75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6">
        <v>45839</v>
      </c>
      <c r="O31" s="57"/>
    </row>
    <row r="32" spans="1:24" ht="18.75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6">
        <v>45870</v>
      </c>
      <c r="O32" s="57"/>
    </row>
    <row r="33" spans="1:17" ht="18.75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6">
        <v>45901</v>
      </c>
      <c r="O33" s="57"/>
    </row>
    <row r="34" spans="1:17" ht="18.75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6">
        <v>45931</v>
      </c>
      <c r="O34" s="57"/>
    </row>
    <row r="35" spans="1:17" ht="18.75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6">
        <v>45962</v>
      </c>
      <c r="O35" s="57"/>
    </row>
    <row r="36" spans="1:17" ht="18.75" customHeight="1" thickBot="1" x14ac:dyDescent="0.3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6">
        <v>45992</v>
      </c>
      <c r="O36" s="57"/>
    </row>
    <row r="37" spans="1:17" ht="19.5" customHeight="1" x14ac:dyDescent="0.25">
      <c r="A37" s="130" t="s">
        <v>51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2" t="s">
        <v>52</v>
      </c>
      <c r="O37" s="133"/>
    </row>
    <row r="38" spans="1:17" ht="15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134"/>
      <c r="O38" s="135"/>
    </row>
    <row r="39" spans="1:17" ht="15.75" thickBot="1" x14ac:dyDescent="0.3">
      <c r="A39" s="127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9"/>
    </row>
    <row r="40" spans="1:17" ht="7.5" customHeight="1" x14ac:dyDescent="0.2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  <row r="42" spans="1:17" ht="14.25" x14ac:dyDescent="0.2">
      <c r="Q42" s="34" t="s">
        <v>73</v>
      </c>
    </row>
    <row r="43" spans="1:17" ht="14.25" x14ac:dyDescent="0.2">
      <c r="Q43" s="34" t="s">
        <v>74</v>
      </c>
    </row>
    <row r="44" spans="1:17" ht="14.25" x14ac:dyDescent="0.2">
      <c r="Q44" s="34" t="s">
        <v>75</v>
      </c>
    </row>
    <row r="45" spans="1:17" ht="14.25" x14ac:dyDescent="0.2">
      <c r="Q45" s="34" t="s">
        <v>76</v>
      </c>
    </row>
    <row r="46" spans="1:17" ht="14.25" x14ac:dyDescent="0.2">
      <c r="Q46" s="34" t="s">
        <v>77</v>
      </c>
    </row>
    <row r="47" spans="1:17" ht="14.25" x14ac:dyDescent="0.2">
      <c r="Q47" s="34" t="s">
        <v>78</v>
      </c>
    </row>
    <row r="48" spans="1:17" ht="14.25" x14ac:dyDescent="0.2">
      <c r="Q48" s="34" t="s">
        <v>79</v>
      </c>
    </row>
    <row r="49" spans="17:17" ht="14.25" x14ac:dyDescent="0.2">
      <c r="Q49" s="34" t="s">
        <v>80</v>
      </c>
    </row>
    <row r="50" spans="17:17" ht="14.25" x14ac:dyDescent="0.2">
      <c r="Q50" s="34" t="s">
        <v>81</v>
      </c>
    </row>
    <row r="51" spans="17:17" ht="14.25" x14ac:dyDescent="0.2">
      <c r="Q51" s="34" t="s">
        <v>82</v>
      </c>
    </row>
    <row r="52" spans="17:17" ht="14.25" x14ac:dyDescent="0.2">
      <c r="Q52" s="34" t="s">
        <v>83</v>
      </c>
    </row>
    <row r="53" spans="17:17" ht="14.25" x14ac:dyDescent="0.2">
      <c r="Q53" s="34" t="s">
        <v>84</v>
      </c>
    </row>
    <row r="54" spans="17:17" ht="14.25" x14ac:dyDescent="0.2">
      <c r="Q54" s="34" t="s">
        <v>85</v>
      </c>
    </row>
    <row r="56" spans="17:17" x14ac:dyDescent="0.25">
      <c r="Q56" s="38" t="s">
        <v>90</v>
      </c>
    </row>
    <row r="57" spans="17:17" x14ac:dyDescent="0.25">
      <c r="Q57" s="39" t="s">
        <v>91</v>
      </c>
    </row>
  </sheetData>
  <mergeCells count="71">
    <mergeCell ref="A39:M39"/>
    <mergeCell ref="N39:O39"/>
    <mergeCell ref="A24:M24"/>
    <mergeCell ref="N24:O24"/>
    <mergeCell ref="A25:M25"/>
    <mergeCell ref="N25:O25"/>
    <mergeCell ref="A37:M37"/>
    <mergeCell ref="N37:O37"/>
    <mergeCell ref="A38:M38"/>
    <mergeCell ref="N38:O38"/>
    <mergeCell ref="A26:M26"/>
    <mergeCell ref="N26:O26"/>
    <mergeCell ref="A27:M27"/>
    <mergeCell ref="N27:O27"/>
    <mergeCell ref="A28:M28"/>
    <mergeCell ref="N28:O28"/>
    <mergeCell ref="A12:B12"/>
    <mergeCell ref="A7:D7"/>
    <mergeCell ref="F7:G7"/>
    <mergeCell ref="L20:O20"/>
    <mergeCell ref="A14:B14"/>
    <mergeCell ref="A15:B15"/>
    <mergeCell ref="A16:A19"/>
    <mergeCell ref="A13:B13"/>
    <mergeCell ref="D20:G20"/>
    <mergeCell ref="J7:O7"/>
    <mergeCell ref="A8:O8"/>
    <mergeCell ref="A9:O9"/>
    <mergeCell ref="A10:O10"/>
    <mergeCell ref="A11:O11"/>
    <mergeCell ref="N6:O6"/>
    <mergeCell ref="J5:K6"/>
    <mergeCell ref="L5:O5"/>
    <mergeCell ref="L6:M6"/>
    <mergeCell ref="A5:D6"/>
    <mergeCell ref="E5:E6"/>
    <mergeCell ref="F5:G6"/>
    <mergeCell ref="H5:H6"/>
    <mergeCell ref="I5:I6"/>
    <mergeCell ref="A40:O40"/>
    <mergeCell ref="A4:E4"/>
    <mergeCell ref="G4:O4"/>
    <mergeCell ref="A3:E3"/>
    <mergeCell ref="A1:E1"/>
    <mergeCell ref="F1:O1"/>
    <mergeCell ref="A2:E2"/>
    <mergeCell ref="F2:O2"/>
    <mergeCell ref="F3:O3"/>
    <mergeCell ref="A22:O22"/>
    <mergeCell ref="A23:O23"/>
    <mergeCell ref="H20:K20"/>
    <mergeCell ref="A20:C21"/>
    <mergeCell ref="D21:G21"/>
    <mergeCell ref="H21:K21"/>
    <mergeCell ref="L21:O21"/>
    <mergeCell ref="A29:M29"/>
    <mergeCell ref="N29:O29"/>
    <mergeCell ref="A30:M30"/>
    <mergeCell ref="N30:O30"/>
    <mergeCell ref="A31:M31"/>
    <mergeCell ref="N31:O31"/>
    <mergeCell ref="A35:M35"/>
    <mergeCell ref="N35:O35"/>
    <mergeCell ref="A36:M36"/>
    <mergeCell ref="N36:O36"/>
    <mergeCell ref="A32:M32"/>
    <mergeCell ref="N32:O32"/>
    <mergeCell ref="A33:M33"/>
    <mergeCell ref="N33:O33"/>
    <mergeCell ref="A34:M34"/>
    <mergeCell ref="N34:O34"/>
  </mergeCells>
  <dataValidations disablePrompts="1" count="1">
    <dataValidation type="list" allowBlank="1" showInputMessage="1" showErrorMessage="1" sqref="J7:O7" xr:uid="{00000000-0002-0000-0300-000000000000}">
      <formula1>$Q$42:$Q$54</formula1>
    </dataValidation>
  </dataValidations>
  <pageMargins left="0.39370078740157483" right="0.55118110236220474" top="1.21" bottom="0.74803149606299213" header="0" footer="0"/>
  <pageSetup scale="73" orientation="portrait" horizontalDpi="4294967294" verticalDpi="4294967294" r:id="rId1"/>
  <headerFooter>
    <oddHeader>&amp;L&amp;G&amp;C&amp;"Arial Rounded MT Bold,Normal"
AGUAS DEL HUILA S.A. E.S.P.
&amp;10NIT.  800.100.553-2
FORMATO: MATRIZ DE REGISTRO Y MEDICIÓN DE INDICADORES&amp;11
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SET-G. Oportunidades</vt:lpstr>
      <vt:lpstr>01</vt:lpstr>
      <vt:lpstr>02</vt:lpstr>
      <vt:lpstr>03</vt:lpstr>
      <vt:lpstr>'SET-G. Oportunidades'!Títulos_a_imprimir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Ana lucía lucia muñoz</cp:lastModifiedBy>
  <cp:lastPrinted>2025-10-21T15:23:14Z</cp:lastPrinted>
  <dcterms:created xsi:type="dcterms:W3CDTF">2010-03-16T20:37:23Z</dcterms:created>
  <dcterms:modified xsi:type="dcterms:W3CDTF">2026-06-25T15:19:44Z</dcterms:modified>
</cp:coreProperties>
</file>